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DIE FGN/04 Documento Aprobado/"/>
    </mc:Choice>
  </mc:AlternateContent>
  <xr:revisionPtr revIDLastSave="3" documentId="8_{19EB21EC-A457-4ADE-913C-B9996BD23DD9}" xr6:coauthVersionLast="47" xr6:coauthVersionMax="47" xr10:uidLastSave="{9C9A9980-E5FF-4C0F-A597-AA7AB839C19D}"/>
  <bookViews>
    <workbookView xWindow="-120" yWindow="-120" windowWidth="21840" windowHeight="13140" tabRatio="728" xr2:uid="{00000000-000D-0000-FFFF-FFFF00000000}"/>
  </bookViews>
  <sheets>
    <sheet name=" Plan acción seguimiento" sheetId="14" r:id="rId1"/>
    <sheet name="Indicadores de Resultado (IR)" sheetId="19" r:id="rId2"/>
    <sheet name="Hoja de vida IR #1" sheetId="20" r:id="rId3"/>
    <sheet name="Instrucciones PAS" sheetId="18" r:id="rId4"/>
    <sheet name="Desplegables" sheetId="1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0" hidden="1">' Plan acción seguimiento'!$A$9:$BA$9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seguimiento'!$A$1:$BA$32</definedName>
    <definedName name="_xlnm.Print_Area" localSheetId="2">'Hoja de vida IR #1'!$A$1:$M$41</definedName>
    <definedName name="_xlnm.Print_Area" localSheetId="1">'Indicadores de Resultado (IR)'!$B$2:$Y$9</definedName>
    <definedName name="_xlnm.Print_Area" localSheetId="3">'Instrucciones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3" i="14" l="1"/>
  <c r="AO13" i="14"/>
  <c r="AK13" i="14"/>
  <c r="AG13" i="14"/>
  <c r="AC13" i="14"/>
  <c r="AS11" i="14"/>
  <c r="AS10" i="14"/>
  <c r="AB10" i="14"/>
  <c r="AB11" i="14"/>
  <c r="AO12" i="14"/>
  <c r="AK12" i="14"/>
  <c r="AG12" i="14"/>
  <c r="CH13" i="14" s="1"/>
  <c r="AC12" i="14"/>
  <c r="X12" i="14"/>
  <c r="Y12" i="14"/>
  <c r="AA12" i="14"/>
  <c r="Z12" i="14"/>
  <c r="CF10" i="14"/>
  <c r="BY10" i="14"/>
  <c r="CH10" i="14"/>
  <c r="CA10" i="14"/>
  <c r="BT10" i="14"/>
  <c r="BM10" i="14"/>
  <c r="BF10" i="14"/>
  <c r="AY10" i="14"/>
  <c r="CE10" i="14"/>
  <c r="CI10" i="14" s="1"/>
  <c r="CI13" i="14" s="1"/>
  <c r="BX10" i="14"/>
  <c r="CB10" i="14" s="1"/>
  <c r="CB13" i="14" s="1"/>
  <c r="BR10" i="14"/>
  <c r="BV10" i="14" s="1"/>
  <c r="BV13" i="14" s="1"/>
  <c r="BK10" i="14"/>
  <c r="BO10" i="14" s="1"/>
  <c r="BO13" i="14" s="1"/>
  <c r="CG13" i="14"/>
  <c r="BZ13" i="14"/>
  <c r="BQ10" i="14"/>
  <c r="BU10" i="14" s="1"/>
  <c r="BU13" i="14" s="1"/>
  <c r="BS13" i="14"/>
  <c r="BL13" i="14"/>
  <c r="BJ10" i="14"/>
  <c r="BN10" i="14" s="1"/>
  <c r="BN13" i="14" s="1"/>
  <c r="BE13" i="14"/>
  <c r="BF13" i="14" s="1"/>
  <c r="BD10" i="14"/>
  <c r="BH10" i="14" s="1"/>
  <c r="BH13" i="14" s="1"/>
  <c r="BC10" i="14"/>
  <c r="BG10" i="14" s="1"/>
  <c r="BG13" i="14" s="1"/>
  <c r="AW10" i="14"/>
  <c r="BA10" i="14" s="1"/>
  <c r="BA13" i="14" s="1"/>
  <c r="AV10" i="14"/>
  <c r="AZ10" i="14" s="1"/>
  <c r="AZ13" i="14" s="1"/>
  <c r="AX13" i="14"/>
  <c r="AY13" i="14" s="1"/>
  <c r="D51" i="17"/>
  <c r="D50" i="17"/>
  <c r="D49" i="17"/>
  <c r="D48" i="17"/>
  <c r="D47" i="17"/>
  <c r="D46" i="17"/>
  <c r="D45" i="17"/>
  <c r="D44" i="17"/>
  <c r="D43" i="17"/>
  <c r="D42" i="17"/>
  <c r="D41" i="17"/>
  <c r="D40" i="17"/>
  <c r="D39" i="17"/>
  <c r="D38" i="17"/>
  <c r="D37" i="17"/>
  <c r="D36" i="17"/>
  <c r="D35" i="17"/>
  <c r="D31" i="20"/>
  <c r="E31" i="20"/>
  <c r="F31" i="20"/>
  <c r="G31" i="20"/>
  <c r="H31" i="20"/>
  <c r="I31" i="20"/>
  <c r="J31" i="20"/>
  <c r="K31" i="20"/>
  <c r="CJ10" i="14"/>
  <c r="CJ13" i="14" s="1"/>
  <c r="CC10" i="14"/>
  <c r="CC13" i="14" s="1"/>
  <c r="AS12" i="14" l="1"/>
  <c r="AB12" i="14"/>
  <c r="BM13" i="14"/>
  <c r="CA13" i="14"/>
  <c r="BT13" i="14"/>
</calcChain>
</file>

<file path=xl/sharedStrings.xml><?xml version="1.0" encoding="utf-8"?>
<sst xmlns="http://schemas.openxmlformats.org/spreadsheetml/2006/main" count="443" uniqueCount="310">
  <si>
    <t>Título del documento:</t>
  </si>
  <si>
    <t>Documento CONPES No:</t>
  </si>
  <si>
    <t>Fecha de aprobación:</t>
  </si>
  <si>
    <t>Fecha de actualización:</t>
  </si>
  <si>
    <t>DJSG</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</si>
  <si>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</si>
  <si>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</si>
  <si>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</si>
  <si>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</si>
  <si>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</si>
  <si>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</si>
  <si>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</si>
  <si>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</si>
  <si>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</si>
  <si>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</si>
  <si>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</si>
  <si>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</si>
  <si>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</si>
  <si>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</si>
  <si>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</si>
  <si>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</si>
  <si>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</si>
  <si>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</si>
  <si>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</si>
  <si>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</si>
  <si>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</si>
  <si>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</si>
  <si>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</si>
  <si>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</si>
  <si>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</si>
  <si>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</si>
  <si>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</si>
  <si>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</si>
  <si>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</si>
  <si>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2022</t>
  </si>
  <si>
    <t>Meta
2023</t>
  </si>
  <si>
    <t>Meta
2024</t>
  </si>
  <si>
    <t>Meta
2025</t>
  </si>
  <si>
    <t>Meta
final</t>
  </si>
  <si>
    <t>Costo
2022</t>
  </si>
  <si>
    <t>Costo
2023</t>
  </si>
  <si>
    <t>Costo
2024</t>
  </si>
  <si>
    <t>Costo
2025</t>
  </si>
  <si>
    <t>Total</t>
  </si>
  <si>
    <t>Indicador</t>
  </si>
  <si>
    <t>Recursos</t>
  </si>
  <si>
    <t>% de cumplimiento de los objetivos con respecto a metas anuales</t>
  </si>
  <si>
    <t>% de cumplimiento de los objetivos con respecto a metas finales</t>
  </si>
  <si>
    <t>Valor</t>
  </si>
  <si>
    <t>Año</t>
  </si>
  <si>
    <t>Recursos 1</t>
  </si>
  <si>
    <t>Fuente 1</t>
  </si>
  <si>
    <t>Recursos  2</t>
  </si>
  <si>
    <t>Fuente 2</t>
  </si>
  <si>
    <t>Avance acumulado</t>
  </si>
  <si>
    <t>% de avance metas anuales</t>
  </si>
  <si>
    <t>% de avance metas finales</t>
  </si>
  <si>
    <t xml:space="preserve">Avance </t>
  </si>
  <si>
    <t>% de avance</t>
  </si>
  <si>
    <t>No</t>
  </si>
  <si>
    <t>Fiscalía General de la Nación</t>
  </si>
  <si>
    <t>Acumulado</t>
  </si>
  <si>
    <t>PGN-nación- funcionamiento</t>
  </si>
  <si>
    <t>Sí, 1.1</t>
  </si>
  <si>
    <t>Producto</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</si>
  <si>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</si>
  <si>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</si>
  <si>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</si>
  <si>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</si>
  <si>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</si>
  <si>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</si>
  <si>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</si>
  <si>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</si>
  <si>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para contribuir al cumplimiento de las acciones del documento CONPES, en particular para aquellas que se encuentran rezagadas en su ejecución?</t>
  </si>
  <si>
    <t>Corte No. 1
MM/AA</t>
  </si>
  <si>
    <t xml:space="preserve">1. </t>
  </si>
  <si>
    <t xml:space="preserve">2. </t>
  </si>
  <si>
    <t xml:space="preserve">3. </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</si>
  <si>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</si>
  <si>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</si>
  <si>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</si>
  <si>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</si>
  <si>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Incorporar tecnología de punta para el procesamiento y gestión de la información proveniente de la interceptación judicial de comunicaciones del Cuerpo Técnico de Investigación de la Fiscalía General de la Nación para optimizar la gestión e integración de la información en el marco de la investigación penal.</t>
  </si>
  <si>
    <t>Implementar una plataforma flexible, actualizada y robusta que asegure la sostenibilidad y estabilidad tecnológica en el procesamiento y gestión de la información proveniente de la interceptación judicial de comunicaciones del Cuerpo Técnico de Investigación de la Fiscalía General de la Nación.</t>
  </si>
  <si>
    <t>Optimizar los procesos para el procesamiento y gestión de la información preveniente de la interceptación judicial de comunicaciones del Cuerpo Técnico de Investigación de la Fiscalía General de la Nación, en materia de cobertura, cantidad de casos apoyados y capacidad de procesamiento de la información.</t>
  </si>
  <si>
    <t>Seguimiento al avance de los indicadores de resultado</t>
  </si>
  <si>
    <t>Avance de los resultados</t>
  </si>
  <si>
    <t>Nombre del indicador</t>
  </si>
  <si>
    <t>Fórmula del indicador</t>
  </si>
  <si>
    <t>Meta 
Año 1</t>
  </si>
  <si>
    <t>Meta 
Año 2</t>
  </si>
  <si>
    <t>Meta 
Año 3</t>
  </si>
  <si>
    <t>Meta 
Año 4</t>
  </si>
  <si>
    <t>Corte No. 1: 
MM/AAAA</t>
  </si>
  <si>
    <t>Corte No. 2
MM/AAAA</t>
  </si>
  <si>
    <t>Corte No. 4
MM/AAAA</t>
  </si>
  <si>
    <t>Corte No. 5
MM/AAAA</t>
  </si>
  <si>
    <t>Corte No. 6
MM/AAAA</t>
  </si>
  <si>
    <t>Corte No. 7
MM/AAAA</t>
  </si>
  <si>
    <t>Corte No. 8
MM/AAAA</t>
  </si>
  <si>
    <t>Corte No. 9
MM/AAAA</t>
  </si>
  <si>
    <t xml:space="preserve">Valor </t>
  </si>
  <si>
    <t>Indicador
Año 1</t>
  </si>
  <si>
    <t>% de avance
Año 1</t>
  </si>
  <si>
    <t>Indicador
Año 2</t>
  </si>
  <si>
    <t>% de avance
Año 2</t>
  </si>
  <si>
    <t>Indicador
Año 3</t>
  </si>
  <si>
    <t>% de avance
Año 3</t>
  </si>
  <si>
    <t>Indicador
Año 4</t>
  </si>
  <si>
    <t>% de avance
Año 4</t>
  </si>
  <si>
    <t>Indicador de resultado # 1</t>
  </si>
  <si>
    <t>Indicador de resultado # 2</t>
  </si>
  <si>
    <t>Indicador de resultado # 3</t>
  </si>
  <si>
    <t>Indicador de resultado # N</t>
  </si>
  <si>
    <t>HOJA DE VIDA DEL INDICADOR DE RESULTADO 1</t>
  </si>
  <si>
    <t>Característifcas generales</t>
  </si>
  <si>
    <t>Relación entre el indicador de resultado y acciones</t>
  </si>
  <si>
    <t>Estrategia transversal / Regional</t>
  </si>
  <si>
    <t>Programa (PND)</t>
  </si>
  <si>
    <t>Sector</t>
  </si>
  <si>
    <t>Descripción</t>
  </si>
  <si>
    <t>Medición</t>
  </si>
  <si>
    <t>Unidad de medida</t>
  </si>
  <si>
    <t>Kilómetros</t>
  </si>
  <si>
    <t>Toneladas</t>
  </si>
  <si>
    <t>Programas</t>
  </si>
  <si>
    <t>Días</t>
  </si>
  <si>
    <t>Tasa</t>
  </si>
  <si>
    <t>Hectáreas</t>
  </si>
  <si>
    <t>Habitantes</t>
  </si>
  <si>
    <t>Acuerdos</t>
  </si>
  <si>
    <t>Porcentaje</t>
  </si>
  <si>
    <t>Índice</t>
  </si>
  <si>
    <t>Otro</t>
  </si>
  <si>
    <t>Cuál?</t>
  </si>
  <si>
    <t>Línea Base (LB)</t>
  </si>
  <si>
    <t>LB</t>
  </si>
  <si>
    <t>Fecha de LB</t>
  </si>
  <si>
    <t>Fuente LB</t>
  </si>
  <si>
    <t>Metas</t>
  </si>
  <si>
    <t>Año 1</t>
  </si>
  <si>
    <t>Año 2</t>
  </si>
  <si>
    <t>Año 3</t>
  </si>
  <si>
    <t>Año 4</t>
  </si>
  <si>
    <t xml:space="preserve"> </t>
  </si>
  <si>
    <t>Metodología de medición</t>
  </si>
  <si>
    <t xml:space="preserve">Fuentes de información </t>
  </si>
  <si>
    <t>Días de rezago</t>
  </si>
  <si>
    <t>Serie disponible</t>
  </si>
  <si>
    <t>Seguimiento</t>
  </si>
  <si>
    <t>Avance</t>
  </si>
  <si>
    <t>Corte 1:
MM</t>
  </si>
  <si>
    <t>Corte 2:
MM</t>
  </si>
  <si>
    <t>Fecha de medición</t>
  </si>
  <si>
    <t>Datos del  responsable del indicador</t>
  </si>
  <si>
    <t>Nombre funcionario:</t>
  </si>
  <si>
    <t>Cargo:</t>
  </si>
  <si>
    <t>Entidad:</t>
  </si>
  <si>
    <t>Dependencia:</t>
  </si>
  <si>
    <t>Correo electrónico:</t>
  </si>
  <si>
    <t>Teléfono:</t>
  </si>
  <si>
    <t>Observaciones</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</si>
  <si>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</si>
  <si>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</si>
  <si>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</si>
  <si>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</si>
  <si>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</si>
  <si>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</si>
  <si>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</si>
  <si>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</si>
  <si>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</si>
  <si>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</si>
  <si>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</si>
  <si>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</si>
  <si>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</si>
  <si>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</si>
  <si>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</si>
  <si>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</si>
  <si>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</si>
  <si>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</si>
  <si>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</si>
  <si>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</si>
  <si>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</si>
  <si>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</si>
  <si>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</si>
  <si>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</si>
  <si>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</si>
  <si>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</si>
  <si>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</si>
  <si>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t>Paso 2. Medición</t>
  </si>
  <si>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</si>
  <si>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</si>
  <si>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</si>
  <si>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</si>
  <si>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</si>
  <si>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</si>
  <si>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</si>
  <si>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</si>
  <si>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</si>
  <si>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</si>
  <si>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</si>
  <si>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</si>
  <si>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Paso 4. Observaciones</t>
  </si>
  <si>
    <t xml:space="preserve">Escriba los comentarios que deban tenerse en cuenta sobre el indicador, y que no fueron recogidos a través de la ficha técnica. Incluye comentarios que se consideren pertinentes para la conceptualización y comprensión del indicador. </t>
  </si>
  <si>
    <t>Paso 5. Tabla de Indicadores</t>
  </si>
  <si>
    <t>A partir de la hoja de vida de cada indicador de resultado, diligencie los campos requeridos en la pestaña de Indicadores de resultado (IR).</t>
  </si>
  <si>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</si>
  <si>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</si>
  <si>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</si>
  <si>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</si>
  <si>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</si>
  <si>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Gestión</t>
  </si>
  <si>
    <t>Flujo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</si>
  <si>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</si>
  <si>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</si>
  <si>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</si>
  <si>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</si>
  <si>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</si>
  <si>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</si>
  <si>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</si>
  <si>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</si>
  <si>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</si>
  <si>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</si>
  <si>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</si>
  <si>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</si>
  <si>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</si>
  <si>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</si>
  <si>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</si>
  <si>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</si>
  <si>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</si>
  <si>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</si>
  <si>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</si>
  <si>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</si>
  <si>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</si>
  <si>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</si>
  <si>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</si>
  <si>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</si>
  <si>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</si>
  <si>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</si>
  <si>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</si>
  <si>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</si>
  <si>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</si>
  <si>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</si>
  <si>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</si>
  <si>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</si>
  <si>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</si>
  <si>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</si>
  <si>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</si>
  <si>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</si>
  <si>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DDD</t>
  </si>
  <si>
    <t>Direccion de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</si>
  <si>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</si>
  <si>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</si>
  <si>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</si>
  <si>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</si>
  <si>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</si>
  <si>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</si>
  <si>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</si>
  <si>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</si>
  <si>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</si>
  <si>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</si>
  <si>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</si>
  <si>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</si>
  <si>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DDDR</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</si>
  <si>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</si>
  <si>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</si>
  <si>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</si>
  <si>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</si>
  <si>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</si>
  <si>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</si>
  <si>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</si>
  <si>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</si>
  <si>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</si>
  <si>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</si>
  <si>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</si>
  <si>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</si>
  <si>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</si>
  <si>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</si>
  <si>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</si>
  <si>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</si>
  <si>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</si>
  <si>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DIFP</t>
  </si>
  <si>
    <t>DSEPP</t>
  </si>
  <si>
    <t>DSGR</t>
  </si>
  <si>
    <t>DVR</t>
  </si>
  <si>
    <t>GPE</t>
  </si>
  <si>
    <t>SGS</t>
  </si>
  <si>
    <t>Subdirección General Sectorial</t>
  </si>
  <si>
    <t>SGT</t>
  </si>
  <si>
    <t>PGN-propios</t>
  </si>
  <si>
    <t xml:space="preserve">PGN-nación </t>
  </si>
  <si>
    <t xml:space="preserve">PGN-propios- funcionamiento </t>
  </si>
  <si>
    <t>SGR</t>
  </si>
  <si>
    <t>SGP</t>
  </si>
  <si>
    <t>Otros</t>
  </si>
  <si>
    <t>Gladys Zambrano</t>
  </si>
  <si>
    <t>Dirección de Planeación y Desarrollo</t>
  </si>
  <si>
    <t>gladys.zambrano@fiscalía.gov.co</t>
  </si>
  <si>
    <t>Costos y recursos asignados totales</t>
  </si>
  <si>
    <t>Dirección Técnica o grupo responsable en DNP:</t>
  </si>
  <si>
    <t>Entidades líderes:</t>
  </si>
  <si>
    <t xml:space="preserve">Fiscalía General de la Nación </t>
  </si>
  <si>
    <t>Declaración de Importancia Estratégica del proyecto "Fortalecimiento y modernización tecnológica de la policía judicial de la Fiscalía General de la Nación para la investigación penal a nivel nacional"</t>
  </si>
  <si>
    <t xml:space="preserve">Número de informes semestrales de seguimiento y divulgación del avance del proyecto </t>
  </si>
  <si>
    <t xml:space="preserve">Sumatoria del número de informes semestrales de seguimiento y divulgación del avance del proyecto </t>
  </si>
  <si>
    <t>Renovar y fortalecer la tecnología utilizada para el procesamiento y gestión de la información proveniente de la interceptación judicial de comunicaciones del CTI de la FGN, entre los años 2022 y 2025.</t>
  </si>
  <si>
    <t>1.1 Gestionar vigencias futuras ordinarias para el proyecto de inversión "Fortalecimiento y modernización tecnológica de la policía judicial de la Fiscalía General de la Nación para la investigación penal a nivel nacional"</t>
  </si>
  <si>
    <t>Porcentaje de avance en la gestión de la autorización de vigencias futuras ordinarias 2022 a 2025</t>
  </si>
  <si>
    <r>
      <t>Sumatoria del porcentaje de avance de la gestión de la autorización de vigencias futuras ordinarias 2022 a 2025
Hito 1. Aprobación del aval fisc</t>
    </r>
    <r>
      <rPr>
        <sz val="10"/>
        <color theme="1"/>
        <rFont val="Arial Narrow"/>
        <family val="2"/>
      </rPr>
      <t>al =33,4</t>
    </r>
    <r>
      <rPr>
        <sz val="10"/>
        <rFont val="Arial Narrow"/>
        <family val="2"/>
      </rPr>
      <t xml:space="preserve">%
Hito 2. Aprobación del documento CONPES =33,3%
Hito 3. Aprobación CONFIS de Vigencias Futuras =33,3%
</t>
    </r>
    <r>
      <rPr>
        <sz val="10"/>
        <color theme="1"/>
        <rFont val="Arial Narrow"/>
        <family val="2"/>
      </rPr>
      <t>La Línea Base (LB) del indicador es 66,7% y corresponde a los hitos 1 y 2.</t>
    </r>
  </si>
  <si>
    <r>
      <t>1.2  Reportar el avance del proyecto de</t>
    </r>
    <r>
      <rPr>
        <sz val="10"/>
        <color theme="3" tint="0.39997558519241921"/>
        <rFont val="Arial Narrow"/>
        <family val="2"/>
      </rPr>
      <t xml:space="preserve"> </t>
    </r>
    <r>
      <rPr>
        <sz val="10"/>
        <rFont val="Arial Narrow"/>
        <family val="2"/>
      </rPr>
      <t>inversión "Fortalecimiento y modernización tecnológica de la policía judicial de la Fiscalía General de la Nación para la investigación penal a nivel nacional", con énfasis en la renovación y el fortalecimiento de la tecnología utilizada para el procesamiento y gestión de la información proveniente de la interceptación judicial de comunicaciones de la FGN del CTI.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</si>
</sst>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 #,##0;\-&quot;$&quot;\ #,##0"/>
    <numFmt numFmtId="41" formatCode="_-* #,##0_-;\-* #,##0_-;_-* &quot;-&quot;_-;_-@_-"/>
    <numFmt numFmtId="164" formatCode="_ * #,##0.00_ ;_ * \-#,##0.00_ ;_ * &quot;-&quot;??_ ;_ @_ "/>
    <numFmt numFmtId="165" formatCode="_ * #,##0_ ;_ * \-#,##0_ ;_ * &quot;-&quot;??_ ;_ @_ "/>
    <numFmt numFmtId="166" formatCode="#.##000"/>
    <numFmt numFmtId="167" formatCode="\$#,#00"/>
    <numFmt numFmtId="168" formatCode="#,#00"/>
    <numFmt numFmtId="169" formatCode="#.##0,"/>
    <numFmt numFmtId="170" formatCode="\$#,"/>
    <numFmt numFmtId="171" formatCode="\$#,##0.00\ ;\(\$#,##0.00\)"/>
    <numFmt numFmtId="172" formatCode="#,##0.000;\-#,##0.000"/>
    <numFmt numFmtId="173" formatCode="_ [$€-2]\ * #,##0.00_ ;_ [$€-2]\ * \-#,##0.00_ ;_ [$€-2]\ * &quot;-&quot;??_ "/>
    <numFmt numFmtId="174" formatCode="0.0%"/>
  </numFmts>
  <fonts count="5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sz val="16"/>
      <color theme="0"/>
      <name val="Arial Narrow"/>
      <family val="2"/>
    </font>
    <font>
      <b/>
      <sz val="14"/>
      <color theme="0"/>
      <name val="Arial Narrow"/>
      <family val="2"/>
    </font>
    <font>
      <b/>
      <sz val="14"/>
      <name val="Arial Narrow"/>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1"/>
      <name val="Arial Narrow"/>
      <family val="2"/>
    </font>
    <font>
      <sz val="10"/>
      <color theme="1"/>
      <name val="Arial Narrow"/>
      <family val="2"/>
    </font>
    <font>
      <sz val="10"/>
      <color rgb="FFFF0000"/>
      <name val="Arial"/>
      <family val="2"/>
    </font>
    <font>
      <sz val="10"/>
      <color theme="8"/>
      <name val="Arial"/>
      <family val="2"/>
    </font>
    <font>
      <b/>
      <sz val="14"/>
      <color theme="1"/>
      <name val="Arial Narrow"/>
      <family val="2"/>
    </font>
    <font>
      <b/>
      <vertAlign val="superscript"/>
      <sz val="11"/>
      <name val="Arial Narrow"/>
      <family val="2"/>
    </font>
    <font>
      <b/>
      <vertAlign val="superscript"/>
      <sz val="10"/>
      <name val="Arial Narrow"/>
      <family val="2"/>
    </font>
    <font>
      <sz val="12"/>
      <color theme="0"/>
      <name val="Arial Narrow"/>
      <family val="2"/>
    </font>
    <font>
      <b/>
      <sz val="10"/>
      <color theme="9"/>
      <name val="Arial"/>
      <family val="2"/>
    </font>
    <font>
      <sz val="10"/>
      <color theme="9"/>
      <name val="Arial"/>
      <family val="2"/>
    </font>
    <font>
      <sz val="11"/>
      <name val="Times New Roman"/>
      <family val="1"/>
    </font>
    <font>
      <sz val="10"/>
      <name val="Arial"/>
      <family val="2"/>
    </font>
    <font>
      <u/>
      <sz val="10"/>
      <color theme="10"/>
      <name val="Arial"/>
      <family val="2"/>
    </font>
    <font>
      <u/>
      <sz val="10"/>
      <color theme="10"/>
      <name val="Arial"/>
      <family val="2"/>
    </font>
    <font>
      <sz val="11"/>
      <color theme="1"/>
      <name val="Arial Narrow"/>
      <family val="2"/>
    </font>
    <font>
      <sz val="10"/>
      <color theme="3" tint="0.39997558519241921"/>
      <name val="Arial Narrow"/>
      <family val="2"/>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diagonal/>
    </border>
    <border>
      <left style="thin">
        <color auto="1"/>
      </left>
      <right/>
      <top style="thin">
        <color auto="1"/>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medium">
        <color auto="1"/>
      </top>
      <bottom/>
      <diagonal/>
    </border>
    <border>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49">
    <xf numFmtId="0" fontId="0" fillId="0" borderId="0"/>
    <xf numFmtId="0" fontId="6" fillId="0" borderId="0">
      <protection locked="0"/>
    </xf>
    <xf numFmtId="0" fontId="6" fillId="0" borderId="0">
      <protection locked="0"/>
    </xf>
    <xf numFmtId="169" fontId="7" fillId="0" borderId="0">
      <protection locked="0"/>
    </xf>
    <xf numFmtId="167" fontId="7" fillId="0" borderId="0">
      <protection locked="0"/>
    </xf>
    <xf numFmtId="170" fontId="7" fillId="0" borderId="0">
      <protection locked="0"/>
    </xf>
    <xf numFmtId="0" fontId="7" fillId="0" borderId="0">
      <protection locked="0"/>
    </xf>
    <xf numFmtId="173" fontId="4" fillId="0" borderId="0" applyFont="0" applyFill="0" applyBorder="0" applyAlignment="0" applyProtection="0"/>
    <xf numFmtId="0" fontId="7" fillId="0" borderId="0">
      <protection locked="0"/>
    </xf>
    <xf numFmtId="168" fontId="7" fillId="0" borderId="0">
      <protection locked="0"/>
    </xf>
    <xf numFmtId="168"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4" fontId="4" fillId="0" borderId="0" applyFont="0" applyFill="0" applyBorder="0" applyAlignment="0" applyProtection="0"/>
    <xf numFmtId="167" fontId="7" fillId="0" borderId="0">
      <protection locked="0"/>
    </xf>
    <xf numFmtId="172" fontId="4" fillId="0" borderId="0">
      <protection locked="0"/>
    </xf>
    <xf numFmtId="9" fontId="4" fillId="0" borderId="0" applyFont="0" applyFill="0" applyBorder="0" applyAlignment="0" applyProtection="0"/>
    <xf numFmtId="166" fontId="7" fillId="0" borderId="0">
      <protection locked="0"/>
    </xf>
    <xf numFmtId="5"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1"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2" fillId="0" borderId="0"/>
    <xf numFmtId="41" fontId="4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5" fontId="8" fillId="0" borderId="0">
      <protection locked="0"/>
    </xf>
    <xf numFmtId="39" fontId="5" fillId="0" borderId="1" applyFill="0">
      <alignment horizontal="left"/>
    </xf>
    <xf numFmtId="0" fontId="1" fillId="0" borderId="0"/>
    <xf numFmtId="0" fontId="1" fillId="0" borderId="0"/>
    <xf numFmtId="41" fontId="4" fillId="0" borderId="0" applyFont="0" applyFill="0" applyBorder="0" applyAlignment="0" applyProtection="0"/>
    <xf numFmtId="0" fontId="50" fillId="0" borderId="0" applyNumberFormat="0" applyFill="0" applyBorder="0" applyAlignment="0" applyProtection="0"/>
    <xf numFmtId="164" fontId="4" fillId="0" borderId="0" applyFont="0" applyFill="0" applyBorder="0" applyAlignment="0" applyProtection="0"/>
    <xf numFmtId="0" fontId="51" fillId="0" borderId="0" applyNumberFormat="0" applyFill="0" applyBorder="0" applyAlignment="0" applyProtection="0"/>
  </cellStyleXfs>
  <cellXfs count="356">
    <xf numFmtId="0" fontId="0" fillId="0" borderId="0" xfId="0"/>
    <xf numFmtId="0" fontId="15" fillId="4" borderId="8"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9" fillId="0" borderId="0" xfId="0" applyFont="1"/>
    <xf numFmtId="0" fontId="22" fillId="3" borderId="16" xfId="0" applyFont="1" applyFill="1" applyBorder="1" applyAlignment="1">
      <alignment horizontal="center" vertical="center"/>
    </xf>
    <xf numFmtId="0" fontId="16" fillId="3" borderId="15" xfId="0" applyFont="1" applyFill="1" applyBorder="1" applyAlignment="1">
      <alignment horizontal="center" vertical="center"/>
    </xf>
    <xf numFmtId="0" fontId="23" fillId="0" borderId="24" xfId="0" applyFont="1" applyBorder="1" applyAlignment="1">
      <alignment vertical="center" wrapText="1"/>
    </xf>
    <xf numFmtId="0" fontId="0" fillId="0" borderId="26"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4" fillId="0" borderId="4" xfId="0" applyFont="1" applyBorder="1" applyAlignment="1">
      <alignment vertical="center" wrapText="1"/>
    </xf>
    <xf numFmtId="0" fontId="0" fillId="0" borderId="27" xfId="0" applyBorder="1" applyAlignment="1">
      <alignment vertical="center" wrapText="1"/>
    </xf>
    <xf numFmtId="0" fontId="0" fillId="0" borderId="4" xfId="0" applyBorder="1"/>
    <xf numFmtId="0" fontId="0" fillId="0" borderId="27" xfId="0" applyBorder="1"/>
    <xf numFmtId="0" fontId="24" fillId="0" borderId="4" xfId="0" applyFont="1" applyBorder="1" applyAlignment="1">
      <alignment horizontal="left" vertical="center"/>
    </xf>
    <xf numFmtId="0" fontId="0" fillId="0" borderId="28" xfId="0" applyBorder="1" applyAlignment="1">
      <alignment horizontal="center" vertical="center"/>
    </xf>
    <xf numFmtId="0" fontId="0" fillId="0" borderId="17" xfId="0" applyBorder="1" applyAlignment="1">
      <alignment vertical="center" wrapText="1"/>
    </xf>
    <xf numFmtId="0" fontId="0" fillId="0" borderId="17" xfId="0" applyBorder="1"/>
    <xf numFmtId="0" fontId="0" fillId="0" borderId="29" xfId="0" applyBorder="1"/>
    <xf numFmtId="0" fontId="13" fillId="5" borderId="0" xfId="0" applyFont="1" applyFill="1" applyAlignment="1">
      <alignment vertical="center"/>
    </xf>
    <xf numFmtId="9" fontId="13" fillId="5" borderId="0" xfId="0" applyNumberFormat="1" applyFont="1" applyFill="1" applyAlignment="1">
      <alignment vertical="center"/>
    </xf>
    <xf numFmtId="3"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19" fillId="0" borderId="0" xfId="0" applyFont="1" applyAlignment="1">
      <alignment vertical="center"/>
    </xf>
    <xf numFmtId="0" fontId="4" fillId="0" borderId="0" xfId="0" applyFont="1"/>
    <xf numFmtId="0" fontId="27" fillId="0" borderId="4" xfId="0" applyFont="1" applyBorder="1" applyAlignment="1" applyProtection="1">
      <alignment vertical="center" wrapText="1"/>
      <protection locked="0"/>
    </xf>
    <xf numFmtId="15" fontId="27" fillId="0" borderId="4" xfId="0" applyNumberFormat="1" applyFont="1" applyBorder="1" applyAlignment="1" applyProtection="1">
      <alignment vertical="center" wrapText="1"/>
      <protection locked="0"/>
    </xf>
    <xf numFmtId="3" fontId="27" fillId="0" borderId="4" xfId="15" applyNumberFormat="1" applyFont="1" applyFill="1" applyBorder="1" applyAlignment="1" applyProtection="1">
      <alignment horizontal="center" vertical="center" wrapText="1"/>
      <protection locked="0"/>
    </xf>
    <xf numFmtId="165" fontId="15" fillId="0" borderId="26" xfId="15" applyNumberFormat="1" applyFont="1" applyFill="1" applyBorder="1" applyAlignment="1" applyProtection="1">
      <alignment vertical="center" wrapText="1"/>
      <protection locked="0"/>
    </xf>
    <xf numFmtId="14" fontId="27" fillId="0" borderId="4" xfId="0" applyNumberFormat="1" applyFont="1" applyBorder="1" applyAlignment="1" applyProtection="1">
      <alignment vertical="center" wrapText="1"/>
      <protection locked="0"/>
    </xf>
    <xf numFmtId="3" fontId="15" fillId="0" borderId="9" xfId="0" applyNumberFormat="1" applyFont="1" applyBorder="1" applyAlignment="1" applyProtection="1">
      <alignment horizontal="center" vertical="center"/>
      <protection locked="0"/>
    </xf>
    <xf numFmtId="0" fontId="15" fillId="0" borderId="46" xfId="0" applyFont="1" applyBorder="1" applyAlignment="1" applyProtection="1">
      <alignment vertical="center" wrapText="1"/>
      <protection locked="0"/>
    </xf>
    <xf numFmtId="0" fontId="16" fillId="3" borderId="36" xfId="0" applyFont="1" applyFill="1" applyBorder="1" applyAlignment="1">
      <alignment horizontal="center" vertical="center"/>
    </xf>
    <xf numFmtId="0" fontId="27" fillId="0" borderId="34" xfId="0" applyFont="1" applyBorder="1" applyAlignment="1" applyProtection="1">
      <alignment horizontal="left" vertical="top" wrapText="1"/>
      <protection locked="0"/>
    </xf>
    <xf numFmtId="0" fontId="27" fillId="0" borderId="55" xfId="0" applyFont="1" applyBorder="1" applyAlignment="1" applyProtection="1">
      <alignment horizontal="left" vertical="top" wrapText="1"/>
      <protection locked="0"/>
    </xf>
    <xf numFmtId="0" fontId="27" fillId="0" borderId="56" xfId="0" applyFont="1" applyBorder="1" applyAlignment="1" applyProtection="1">
      <alignment horizontal="left" vertical="top" wrapText="1"/>
      <protection locked="0"/>
    </xf>
    <xf numFmtId="0" fontId="27" fillId="0" borderId="57" xfId="0" applyFont="1" applyBorder="1" applyAlignment="1" applyProtection="1">
      <alignment horizontal="left" vertical="top" wrapText="1"/>
      <protection locked="0"/>
    </xf>
    <xf numFmtId="0" fontId="27" fillId="0" borderId="58" xfId="0" applyFont="1" applyBorder="1" applyAlignment="1" applyProtection="1">
      <alignment horizontal="left" vertical="top" wrapText="1"/>
      <protection locked="0"/>
    </xf>
    <xf numFmtId="0" fontId="27" fillId="0" borderId="59" xfId="0" applyFont="1" applyBorder="1" applyAlignment="1" applyProtection="1">
      <alignment horizontal="left" vertical="top" wrapText="1"/>
      <protection locked="0"/>
    </xf>
    <xf numFmtId="0" fontId="16" fillId="3" borderId="35" xfId="0" applyFont="1" applyFill="1" applyBorder="1" applyAlignment="1">
      <alignment horizontal="left" vertical="center"/>
    </xf>
    <xf numFmtId="0" fontId="16" fillId="3" borderId="52" xfId="0" applyFont="1" applyFill="1" applyBorder="1" applyAlignment="1">
      <alignment vertical="center" wrapText="1"/>
    </xf>
    <xf numFmtId="0" fontId="16" fillId="3" borderId="53" xfId="0" applyFont="1" applyFill="1" applyBorder="1" applyAlignment="1">
      <alignment vertical="center" wrapText="1"/>
    </xf>
    <xf numFmtId="0" fontId="16" fillId="3" borderId="52" xfId="0" applyFont="1" applyFill="1" applyBorder="1" applyAlignment="1">
      <alignment vertical="center"/>
    </xf>
    <xf numFmtId="0" fontId="16" fillId="3" borderId="53" xfId="0" applyFont="1" applyFill="1" applyBorder="1" applyAlignment="1">
      <alignment vertical="center"/>
    </xf>
    <xf numFmtId="1" fontId="17" fillId="0" borderId="46" xfId="0" applyNumberFormat="1" applyFont="1" applyBorder="1" applyAlignment="1" applyProtection="1">
      <alignment vertical="center"/>
      <protection locked="0"/>
    </xf>
    <xf numFmtId="0" fontId="17" fillId="2" borderId="22" xfId="0" applyFont="1" applyFill="1" applyBorder="1" applyAlignment="1" applyProtection="1">
      <alignment vertical="center" wrapText="1"/>
      <protection locked="0"/>
    </xf>
    <xf numFmtId="0" fontId="18" fillId="3" borderId="52" xfId="0" applyFont="1" applyFill="1" applyBorder="1" applyAlignment="1">
      <alignment vertical="center"/>
    </xf>
    <xf numFmtId="0" fontId="18" fillId="3" borderId="53" xfId="0" applyFont="1" applyFill="1" applyBorder="1" applyAlignment="1">
      <alignment vertical="center"/>
    </xf>
    <xf numFmtId="0" fontId="27" fillId="0" borderId="1" xfId="0" applyFont="1" applyBorder="1" applyAlignment="1" applyProtection="1">
      <alignment horizontal="left" vertical="top"/>
      <protection locked="0"/>
    </xf>
    <xf numFmtId="0" fontId="27" fillId="0" borderId="32" xfId="0" applyFont="1" applyBorder="1" applyAlignment="1" applyProtection="1">
      <alignment horizontal="left" vertical="top" wrapText="1"/>
      <protection locked="0"/>
    </xf>
    <xf numFmtId="0" fontId="27" fillId="0" borderId="30" xfId="0" applyFont="1" applyBorder="1" applyAlignment="1" applyProtection="1">
      <alignment horizontal="left" vertical="top"/>
      <protection locked="0"/>
    </xf>
    <xf numFmtId="0" fontId="27" fillId="0" borderId="0" xfId="0" applyFont="1" applyAlignment="1" applyProtection="1">
      <alignment horizontal="left" vertical="top" wrapText="1"/>
      <protection locked="0"/>
    </xf>
    <xf numFmtId="0" fontId="19" fillId="0" borderId="4" xfId="0" applyFont="1" applyBorder="1" applyAlignment="1">
      <alignment vertical="center"/>
    </xf>
    <xf numFmtId="0" fontId="19" fillId="0" borderId="26" xfId="0" applyFont="1" applyBorder="1" applyAlignment="1">
      <alignment vertical="center"/>
    </xf>
    <xf numFmtId="0" fontId="19" fillId="0" borderId="28" xfId="0" applyFont="1" applyBorder="1" applyAlignment="1">
      <alignment vertical="center"/>
    </xf>
    <xf numFmtId="0" fontId="19" fillId="0" borderId="17" xfId="0" applyFont="1" applyBorder="1" applyAlignment="1">
      <alignment vertical="center"/>
    </xf>
    <xf numFmtId="0" fontId="15" fillId="4" borderId="4" xfId="0" applyFont="1" applyFill="1" applyBorder="1" applyAlignment="1">
      <alignment horizontal="center" vertical="center"/>
    </xf>
    <xf numFmtId="9" fontId="27" fillId="0" borderId="4" xfId="18" applyFont="1" applyFill="1" applyBorder="1" applyAlignment="1" applyProtection="1">
      <alignment horizontal="center" vertical="center" wrapText="1"/>
      <protection locked="0"/>
    </xf>
    <xf numFmtId="0" fontId="17" fillId="0" borderId="41" xfId="0" applyFont="1" applyBorder="1" applyAlignment="1" applyProtection="1">
      <alignment vertical="center"/>
      <protection locked="0"/>
    </xf>
    <xf numFmtId="0" fontId="13" fillId="5" borderId="60" xfId="0" applyFont="1" applyFill="1" applyBorder="1" applyAlignment="1">
      <alignment vertical="center"/>
    </xf>
    <xf numFmtId="0" fontId="14" fillId="0" borderId="51" xfId="0" applyFont="1" applyBorder="1" applyAlignment="1">
      <alignment vertical="center"/>
    </xf>
    <xf numFmtId="0" fontId="13" fillId="0" borderId="43" xfId="0" applyFont="1" applyBorder="1" applyAlignment="1">
      <alignment vertical="center"/>
    </xf>
    <xf numFmtId="0" fontId="14" fillId="0" borderId="43" xfId="0" applyFont="1" applyBorder="1" applyAlignment="1">
      <alignment vertical="center"/>
    </xf>
    <xf numFmtId="0" fontId="14" fillId="0" borderId="22" xfId="0" applyFont="1" applyBorder="1" applyAlignment="1">
      <alignment vertical="center"/>
    </xf>
    <xf numFmtId="0" fontId="15" fillId="0" borderId="45" xfId="0" applyFont="1" applyBorder="1" applyAlignment="1" applyProtection="1">
      <alignment vertical="center"/>
      <protection locked="0"/>
    </xf>
    <xf numFmtId="4" fontId="15" fillId="0" borderId="5" xfId="0" applyNumberFormat="1" applyFont="1" applyBorder="1" applyAlignment="1" applyProtection="1">
      <alignment horizontal="centerContinuous" vertical="center"/>
      <protection locked="0"/>
    </xf>
    <xf numFmtId="0" fontId="15" fillId="4" borderId="5" xfId="0" applyFont="1" applyFill="1" applyBorder="1" applyAlignment="1" applyProtection="1">
      <alignment horizontal="centerContinuous" vertical="center" wrapText="1"/>
      <protection locked="0"/>
    </xf>
    <xf numFmtId="0" fontId="15" fillId="4" borderId="22" xfId="0" applyFont="1" applyFill="1" applyBorder="1" applyAlignment="1" applyProtection="1">
      <alignment horizontal="centerContinuous" vertical="center"/>
      <protection locked="0"/>
    </xf>
    <xf numFmtId="0" fontId="14" fillId="4" borderId="25" xfId="0" applyFont="1" applyFill="1" applyBorder="1" applyAlignment="1">
      <alignment horizontal="centerContinuous" vertical="center"/>
    </xf>
    <xf numFmtId="3" fontId="14" fillId="4" borderId="25" xfId="0" applyNumberFormat="1" applyFont="1" applyFill="1" applyBorder="1" applyAlignment="1">
      <alignment horizontal="centerContinuous" vertical="center"/>
    </xf>
    <xf numFmtId="4" fontId="15" fillId="0" borderId="22" xfId="0" applyNumberFormat="1" applyFont="1" applyBorder="1" applyAlignment="1" applyProtection="1">
      <alignment horizontal="centerContinuous" vertical="center"/>
      <protection locked="0"/>
    </xf>
    <xf numFmtId="3" fontId="15" fillId="0" borderId="22" xfId="0" applyNumberFormat="1" applyFont="1" applyBorder="1" applyAlignment="1" applyProtection="1">
      <alignment horizontal="centerContinuous" vertical="center"/>
      <protection locked="0"/>
    </xf>
    <xf numFmtId="3" fontId="15" fillId="0" borderId="11" xfId="0" applyNumberFormat="1" applyFont="1" applyBorder="1" applyAlignment="1" applyProtection="1">
      <alignment horizontal="centerContinuous" vertical="center"/>
      <protection locked="0"/>
    </xf>
    <xf numFmtId="0" fontId="3" fillId="0" borderId="0" xfId="34"/>
    <xf numFmtId="0" fontId="3" fillId="5" borderId="0" xfId="34" applyFill="1"/>
    <xf numFmtId="0" fontId="31" fillId="5" borderId="5" xfId="35" applyFont="1" applyFill="1" applyBorder="1" applyAlignment="1">
      <alignment vertical="center"/>
    </xf>
    <xf numFmtId="0" fontId="33" fillId="5" borderId="22" xfId="35" applyFont="1" applyFill="1" applyBorder="1" applyAlignment="1">
      <alignment vertical="center"/>
    </xf>
    <xf numFmtId="0" fontId="32" fillId="5" borderId="4" xfId="35" applyFont="1" applyFill="1" applyBorder="1" applyAlignment="1">
      <alignment horizontal="left" vertical="center" wrapText="1"/>
    </xf>
    <xf numFmtId="0" fontId="33" fillId="5" borderId="44" xfId="35" applyFont="1" applyFill="1" applyBorder="1" applyAlignment="1">
      <alignment vertical="center"/>
    </xf>
    <xf numFmtId="0" fontId="31" fillId="5" borderId="1" xfId="35" applyFont="1" applyFill="1" applyBorder="1" applyAlignment="1">
      <alignment vertical="center"/>
    </xf>
    <xf numFmtId="0" fontId="34" fillId="5" borderId="32" xfId="35" applyFont="1" applyFill="1" applyBorder="1" applyAlignment="1">
      <alignment vertical="center" wrapText="1"/>
    </xf>
    <xf numFmtId="0" fontId="34" fillId="5" borderId="48" xfId="35" applyFont="1" applyFill="1" applyBorder="1" applyAlignment="1">
      <alignment vertical="center" wrapText="1"/>
    </xf>
    <xf numFmtId="0" fontId="34" fillId="5" borderId="30" xfId="35" applyFont="1" applyFill="1" applyBorder="1" applyAlignment="1">
      <alignment vertical="center"/>
    </xf>
    <xf numFmtId="0" fontId="34" fillId="5" borderId="51" xfId="35" applyFont="1" applyFill="1" applyBorder="1" applyAlignment="1">
      <alignment vertical="center" wrapText="1"/>
    </xf>
    <xf numFmtId="0" fontId="34" fillId="5" borderId="0" xfId="35" applyFont="1" applyFill="1" applyAlignment="1">
      <alignment vertical="center" wrapText="1"/>
    </xf>
    <xf numFmtId="0" fontId="34" fillId="5" borderId="63" xfId="35" applyFont="1" applyFill="1" applyBorder="1" applyAlignment="1">
      <alignment vertical="center" wrapText="1"/>
    </xf>
    <xf numFmtId="0" fontId="34" fillId="5" borderId="30" xfId="48" applyFont="1" applyFill="1" applyBorder="1" applyAlignment="1" applyProtection="1">
      <alignment horizontal="right" vertical="center" wrapText="1"/>
    </xf>
    <xf numFmtId="0" fontId="34" fillId="5" borderId="9" xfId="48" applyFont="1" applyFill="1" applyBorder="1" applyAlignment="1" applyProtection="1">
      <alignment horizontal="justify" vertical="center" wrapText="1"/>
    </xf>
    <xf numFmtId="0" fontId="34" fillId="5" borderId="0" xfId="48" applyFont="1" applyFill="1" applyBorder="1" applyAlignment="1" applyProtection="1">
      <alignment horizontal="right" vertical="center" wrapText="1"/>
    </xf>
    <xf numFmtId="0" fontId="34" fillId="5" borderId="4" xfId="48" applyFont="1" applyFill="1" applyBorder="1" applyAlignment="1" applyProtection="1">
      <alignment vertical="center" wrapText="1"/>
    </xf>
    <xf numFmtId="0" fontId="34" fillId="5" borderId="30" xfId="48" applyFont="1" applyFill="1" applyBorder="1" applyAlignment="1" applyProtection="1">
      <alignment horizontal="center" vertical="center" wrapText="1"/>
    </xf>
    <xf numFmtId="0" fontId="34" fillId="5" borderId="0" xfId="48" applyFont="1" applyFill="1" applyBorder="1" applyAlignment="1" applyProtection="1">
      <alignment horizontal="center" vertical="center" wrapText="1"/>
    </xf>
    <xf numFmtId="0" fontId="34" fillId="5" borderId="38" xfId="48" applyFont="1" applyFill="1" applyBorder="1" applyAlignment="1" applyProtection="1">
      <alignment horizontal="center" vertical="center" wrapText="1"/>
    </xf>
    <xf numFmtId="0" fontId="34" fillId="5" borderId="7" xfId="48" applyFont="1" applyFill="1" applyBorder="1" applyAlignment="1" applyProtection="1">
      <alignment horizontal="right" vertical="center" wrapText="1"/>
    </xf>
    <xf numFmtId="0" fontId="36" fillId="5" borderId="4" xfId="48" applyFont="1" applyFill="1" applyBorder="1" applyAlignment="1" applyProtection="1">
      <alignment vertical="center" wrapText="1"/>
    </xf>
    <xf numFmtId="0" fontId="34" fillId="5" borderId="0" xfId="48" applyFont="1" applyFill="1" applyBorder="1" applyAlignment="1" applyProtection="1">
      <alignment horizontal="right" vertical="center"/>
    </xf>
    <xf numFmtId="0" fontId="34" fillId="5" borderId="5" xfId="48" applyFont="1" applyFill="1" applyBorder="1" applyAlignment="1" applyProtection="1">
      <alignment horizontal="center" vertical="center" wrapText="1"/>
    </xf>
    <xf numFmtId="0" fontId="34" fillId="5" borderId="22" xfId="48" applyFont="1" applyFill="1" applyBorder="1" applyAlignment="1" applyProtection="1">
      <alignment horizontal="center" vertical="center" wrapText="1"/>
    </xf>
    <xf numFmtId="0" fontId="34" fillId="5" borderId="30" xfId="35" applyFont="1" applyFill="1" applyBorder="1" applyAlignment="1">
      <alignment horizontal="left" vertical="center" wrapText="1"/>
    </xf>
    <xf numFmtId="0" fontId="34" fillId="5" borderId="0" xfId="35" applyFont="1" applyFill="1" applyAlignment="1">
      <alignment horizontal="left" vertical="center" wrapText="1"/>
    </xf>
    <xf numFmtId="0" fontId="34" fillId="5" borderId="38" xfId="35" applyFont="1" applyFill="1" applyBorder="1" applyAlignment="1">
      <alignment horizontal="left" vertical="center" wrapText="1"/>
    </xf>
    <xf numFmtId="0" fontId="34" fillId="5" borderId="30" xfId="35" applyFont="1" applyFill="1" applyBorder="1" applyAlignment="1">
      <alignment horizontal="right" vertical="center" wrapText="1"/>
    </xf>
    <xf numFmtId="0" fontId="34" fillId="5" borderId="0" xfId="35" applyFont="1" applyFill="1" applyAlignment="1">
      <alignment horizontal="center" vertical="center" wrapText="1"/>
    </xf>
    <xf numFmtId="0" fontId="34" fillId="5" borderId="51" xfId="35" applyFont="1" applyFill="1" applyBorder="1" applyAlignment="1">
      <alignment horizontal="center" vertical="center" wrapText="1"/>
    </xf>
    <xf numFmtId="0" fontId="34" fillId="5" borderId="38" xfId="35" applyFont="1" applyFill="1" applyBorder="1" applyAlignment="1">
      <alignment vertical="center" wrapText="1"/>
    </xf>
    <xf numFmtId="0" fontId="34" fillId="5" borderId="4" xfId="35" applyFont="1" applyFill="1" applyBorder="1" applyAlignment="1">
      <alignment vertical="center" wrapText="1"/>
    </xf>
    <xf numFmtId="0" fontId="34" fillId="5" borderId="4" xfId="35" applyFont="1" applyFill="1" applyBorder="1" applyAlignment="1">
      <alignment horizontal="right" vertical="center" wrapText="1"/>
    </xf>
    <xf numFmtId="0" fontId="34" fillId="5" borderId="10" xfId="35" applyFont="1" applyFill="1" applyBorder="1" applyAlignment="1">
      <alignment vertical="center" wrapText="1"/>
    </xf>
    <xf numFmtId="0" fontId="0" fillId="4" borderId="11" xfId="0" applyFill="1" applyBorder="1" applyAlignment="1">
      <alignment horizontal="centerContinuous"/>
    </xf>
    <xf numFmtId="0" fontId="35" fillId="5" borderId="0" xfId="34" applyFont="1" applyFill="1" applyAlignment="1">
      <alignment horizontal="center"/>
    </xf>
    <xf numFmtId="0" fontId="34" fillId="5" borderId="0" xfId="35" applyFont="1" applyFill="1" applyAlignment="1">
      <alignment horizontal="right" vertical="center" wrapText="1"/>
    </xf>
    <xf numFmtId="0" fontId="28" fillId="3" borderId="41" xfId="0" applyFont="1" applyFill="1" applyBorder="1" applyAlignment="1">
      <alignment horizontal="centerContinuous" vertical="center"/>
    </xf>
    <xf numFmtId="0" fontId="28" fillId="3" borderId="40" xfId="0" applyFont="1" applyFill="1" applyBorder="1" applyAlignment="1">
      <alignment horizontal="centerContinuous" vertical="center"/>
    </xf>
    <xf numFmtId="0" fontId="28" fillId="3" borderId="42" xfId="0" applyFont="1" applyFill="1" applyBorder="1" applyAlignment="1">
      <alignment horizontal="centerContinuous" vertical="center"/>
    </xf>
    <xf numFmtId="0" fontId="0" fillId="4" borderId="44" xfId="0" applyFill="1" applyBorder="1" applyAlignment="1">
      <alignment horizontal="centerContinuous"/>
    </xf>
    <xf numFmtId="0" fontId="15" fillId="4" borderId="66" xfId="0" applyFont="1" applyFill="1" applyBorder="1" applyAlignment="1" applyProtection="1">
      <alignment horizontal="center" vertical="center" wrapText="1"/>
      <protection locked="0"/>
    </xf>
    <xf numFmtId="0" fontId="31" fillId="5" borderId="30" xfId="35" applyFont="1" applyFill="1" applyBorder="1" applyAlignment="1">
      <alignment horizontal="left" vertical="center" wrapText="1"/>
    </xf>
    <xf numFmtId="0" fontId="31" fillId="5" borderId="0" xfId="35" applyFont="1" applyFill="1" applyAlignment="1">
      <alignment horizontal="left" vertical="center" wrapText="1"/>
    </xf>
    <xf numFmtId="0" fontId="31" fillId="5" borderId="38" xfId="35" applyFont="1" applyFill="1" applyBorder="1" applyAlignment="1">
      <alignment horizontal="left" vertical="center" wrapText="1"/>
    </xf>
    <xf numFmtId="0" fontId="34" fillId="5" borderId="51" xfId="35" applyFont="1" applyFill="1" applyBorder="1" applyAlignment="1">
      <alignment horizontal="centerContinuous" vertical="center" wrapText="1"/>
    </xf>
    <xf numFmtId="0" fontId="35" fillId="5" borderId="0" xfId="34" applyFont="1" applyFill="1" applyAlignment="1">
      <alignment horizontal="centerContinuous"/>
    </xf>
    <xf numFmtId="0" fontId="34" fillId="5" borderId="0" xfId="35" applyFont="1" applyFill="1" applyAlignment="1">
      <alignment horizontal="centerContinuous" vertical="center" wrapText="1"/>
    </xf>
    <xf numFmtId="0" fontId="34" fillId="5" borderId="5" xfId="35" applyFont="1" applyFill="1" applyBorder="1" applyAlignment="1">
      <alignment vertical="center" wrapText="1"/>
    </xf>
    <xf numFmtId="0" fontId="34" fillId="5" borderId="11" xfId="35" applyFont="1" applyFill="1" applyBorder="1" applyAlignment="1">
      <alignment vertical="center" wrapText="1"/>
    </xf>
    <xf numFmtId="0" fontId="34" fillId="5" borderId="22" xfId="35" applyFont="1" applyFill="1" applyBorder="1" applyAlignment="1">
      <alignment vertical="center" wrapText="1"/>
    </xf>
    <xf numFmtId="0" fontId="34" fillId="5" borderId="5" xfId="35" applyFont="1" applyFill="1" applyBorder="1" applyAlignment="1">
      <alignment horizontal="right" vertical="center" wrapText="1"/>
    </xf>
    <xf numFmtId="0" fontId="35" fillId="5" borderId="5" xfId="34" applyFont="1" applyFill="1" applyBorder="1"/>
    <xf numFmtId="0" fontId="35" fillId="5" borderId="11" xfId="34" applyFont="1" applyFill="1" applyBorder="1"/>
    <xf numFmtId="0" fontId="3" fillId="0" borderId="5" xfId="34" applyBorder="1"/>
    <xf numFmtId="0" fontId="3" fillId="0" borderId="4" xfId="34" applyBorder="1"/>
    <xf numFmtId="0" fontId="35" fillId="5" borderId="4" xfId="34" applyFont="1" applyFill="1" applyBorder="1" applyAlignment="1">
      <alignment horizontal="center"/>
    </xf>
    <xf numFmtId="49" fontId="29" fillId="3" borderId="35" xfId="35" applyNumberFormat="1" applyFont="1" applyFill="1" applyBorder="1" applyAlignment="1">
      <alignment horizontal="centerContinuous" vertical="center"/>
    </xf>
    <xf numFmtId="49" fontId="29" fillId="3" borderId="36" xfId="35" applyNumberFormat="1" applyFont="1" applyFill="1" applyBorder="1" applyAlignment="1">
      <alignment horizontal="centerContinuous" vertical="center"/>
    </xf>
    <xf numFmtId="49" fontId="29" fillId="3" borderId="37" xfId="35" applyNumberFormat="1" applyFont="1" applyFill="1" applyBorder="1" applyAlignment="1">
      <alignment horizontal="centerContinuous" vertical="center"/>
    </xf>
    <xf numFmtId="0" fontId="39" fillId="4" borderId="22" xfId="0" applyFont="1" applyFill="1" applyBorder="1" applyAlignment="1">
      <alignment horizontal="centerContinuous" vertical="center"/>
    </xf>
    <xf numFmtId="0" fontId="38" fillId="4" borderId="22" xfId="0" applyFont="1" applyFill="1" applyBorder="1" applyAlignment="1">
      <alignment horizontal="centerContinuous" vertical="center"/>
    </xf>
    <xf numFmtId="0" fontId="39" fillId="4" borderId="11" xfId="0" applyFont="1" applyFill="1" applyBorder="1" applyAlignment="1">
      <alignment horizontal="centerContinuous" vertical="center"/>
    </xf>
    <xf numFmtId="0" fontId="28" fillId="4" borderId="22" xfId="0" applyFont="1" applyFill="1" applyBorder="1" applyAlignment="1">
      <alignment horizontal="centerContinuous" vertical="center"/>
    </xf>
    <xf numFmtId="0" fontId="28" fillId="4" borderId="44" xfId="0" applyFont="1" applyFill="1" applyBorder="1" applyAlignment="1">
      <alignment horizontal="centerContinuous" vertical="center"/>
    </xf>
    <xf numFmtId="0" fontId="38" fillId="4" borderId="43" xfId="0" applyFont="1" applyFill="1" applyBorder="1" applyAlignment="1">
      <alignment horizontal="centerContinuous" vertical="center"/>
    </xf>
    <xf numFmtId="0" fontId="17" fillId="0" borderId="22" xfId="0" applyFont="1" applyBorder="1" applyAlignment="1" applyProtection="1">
      <alignment horizontal="center" vertical="center" wrapText="1"/>
      <protection locked="0"/>
    </xf>
    <xf numFmtId="0" fontId="34" fillId="5" borderId="64" xfId="35" applyFont="1" applyFill="1" applyBorder="1" applyAlignment="1">
      <alignment horizontal="left" vertical="center" wrapText="1"/>
    </xf>
    <xf numFmtId="14" fontId="17" fillId="0" borderId="22" xfId="0" applyNumberFormat="1" applyFont="1" applyBorder="1" applyAlignment="1" applyProtection="1">
      <alignment vertical="center" wrapText="1"/>
      <protection locked="0"/>
    </xf>
    <xf numFmtId="0" fontId="17" fillId="0" borderId="22" xfId="0" applyFont="1" applyBorder="1" applyAlignment="1" applyProtection="1">
      <alignment vertical="center" wrapText="1"/>
      <protection locked="0"/>
    </xf>
    <xf numFmtId="1" fontId="17" fillId="0" borderId="22" xfId="0" applyNumberFormat="1" applyFont="1" applyBorder="1" applyAlignment="1" applyProtection="1">
      <alignment vertical="center"/>
      <protection locked="0"/>
    </xf>
    <xf numFmtId="1" fontId="17" fillId="0" borderId="11" xfId="0" applyNumberFormat="1" applyFont="1" applyBorder="1" applyAlignment="1" applyProtection="1">
      <alignment vertical="center"/>
      <protection locked="0"/>
    </xf>
    <xf numFmtId="0" fontId="17" fillId="0" borderId="11" xfId="0" applyFont="1" applyBorder="1" applyAlignment="1" applyProtection="1">
      <alignment vertical="center" wrapText="1"/>
      <protection locked="0"/>
    </xf>
    <xf numFmtId="0" fontId="14" fillId="2" borderId="22" xfId="0" applyFont="1" applyFill="1" applyBorder="1" applyAlignment="1">
      <alignment vertical="center"/>
    </xf>
    <xf numFmtId="0" fontId="14" fillId="2" borderId="22" xfId="0" applyFont="1" applyFill="1" applyBorder="1" applyAlignment="1">
      <alignment vertical="center" wrapText="1"/>
    </xf>
    <xf numFmtId="0" fontId="14" fillId="0" borderId="31" xfId="0" applyFont="1" applyBorder="1" applyAlignment="1">
      <alignment vertical="center"/>
    </xf>
    <xf numFmtId="0" fontId="14" fillId="0" borderId="7" xfId="0" applyFont="1" applyBorder="1" applyAlignment="1">
      <alignment vertical="center"/>
    </xf>
    <xf numFmtId="0" fontId="14" fillId="0" borderId="45" xfId="0" applyFont="1" applyBorder="1" applyAlignment="1">
      <alignment vertical="center"/>
    </xf>
    <xf numFmtId="0" fontId="14" fillId="0" borderId="46" xfId="0" applyFont="1" applyBorder="1" applyAlignment="1">
      <alignment vertical="center"/>
    </xf>
    <xf numFmtId="0" fontId="14" fillId="0" borderId="5" xfId="0" applyFont="1" applyBorder="1" applyAlignment="1">
      <alignment vertical="center"/>
    </xf>
    <xf numFmtId="0" fontId="34" fillId="5" borderId="0" xfId="48" applyFont="1" applyFill="1" applyBorder="1" applyAlignment="1" applyProtection="1">
      <alignment vertical="center" wrapText="1"/>
    </xf>
    <xf numFmtId="0" fontId="36" fillId="5" borderId="0" xfId="48" applyFont="1" applyFill="1" applyBorder="1" applyAlignment="1" applyProtection="1">
      <alignment vertical="center" wrapText="1"/>
    </xf>
    <xf numFmtId="0" fontId="35" fillId="5" borderId="0" xfId="34" applyFont="1" applyFill="1"/>
    <xf numFmtId="0" fontId="4" fillId="0" borderId="72" xfId="0" applyFont="1" applyBorder="1" applyAlignment="1">
      <alignment vertical="center" wrapText="1"/>
    </xf>
    <xf numFmtId="0" fontId="19" fillId="0" borderId="74" xfId="0" applyFont="1" applyBorder="1" applyAlignment="1">
      <alignment vertical="center" wrapText="1"/>
    </xf>
    <xf numFmtId="0" fontId="4" fillId="0" borderId="74" xfId="0" applyFont="1" applyBorder="1" applyAlignment="1">
      <alignment vertical="center" wrapText="1"/>
    </xf>
    <xf numFmtId="0" fontId="4" fillId="0" borderId="74" xfId="0" applyFont="1" applyBorder="1" applyAlignment="1">
      <alignment horizontal="justify" vertical="center" wrapText="1"/>
    </xf>
    <xf numFmtId="0" fontId="19" fillId="6" borderId="75" xfId="0" applyFont="1" applyFill="1" applyBorder="1" applyAlignment="1">
      <alignment horizontal="center" vertical="center" wrapText="1"/>
    </xf>
    <xf numFmtId="0" fontId="4" fillId="5" borderId="76" xfId="48" applyFont="1" applyFill="1" applyBorder="1" applyAlignment="1" applyProtection="1">
      <alignment vertical="center" wrapText="1"/>
    </xf>
    <xf numFmtId="0" fontId="3" fillId="3" borderId="0" xfId="34" applyFill="1"/>
    <xf numFmtId="0" fontId="4" fillId="5" borderId="74" xfId="48" applyFont="1" applyFill="1" applyBorder="1" applyAlignment="1" applyProtection="1">
      <alignment vertical="center" wrapText="1"/>
    </xf>
    <xf numFmtId="0" fontId="2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33" fillId="5" borderId="5" xfId="35" applyFont="1" applyFill="1" applyBorder="1" applyAlignment="1">
      <alignment vertical="center" wrapText="1"/>
    </xf>
    <xf numFmtId="0" fontId="33" fillId="5" borderId="22" xfId="35" applyFont="1" applyFill="1" applyBorder="1" applyAlignment="1">
      <alignment vertical="center" wrapText="1"/>
    </xf>
    <xf numFmtId="0" fontId="34" fillId="5" borderId="4" xfId="48" applyFont="1" applyFill="1" applyBorder="1" applyAlignment="1" applyProtection="1">
      <alignment horizontal="right" vertical="center" wrapText="1"/>
    </xf>
    <xf numFmtId="0" fontId="34" fillId="5" borderId="66" xfId="48" applyFont="1" applyFill="1" applyBorder="1" applyAlignment="1" applyProtection="1">
      <alignment vertical="center" wrapText="1"/>
    </xf>
    <xf numFmtId="0" fontId="34" fillId="5" borderId="11" xfId="48" applyFont="1" applyFill="1" applyBorder="1" applyAlignment="1" applyProtection="1">
      <alignment horizontal="center" vertical="center" wrapText="1"/>
    </xf>
    <xf numFmtId="0" fontId="30" fillId="4" borderId="33" xfId="35" applyFont="1" applyFill="1" applyBorder="1" applyAlignment="1">
      <alignment horizontal="left" vertical="center" wrapText="1"/>
    </xf>
    <xf numFmtId="0" fontId="30" fillId="4" borderId="26" xfId="35" applyFont="1" applyFill="1" applyBorder="1" applyAlignment="1">
      <alignment horizontal="left" vertical="center" wrapText="1"/>
    </xf>
    <xf numFmtId="0" fontId="32" fillId="4" borderId="39" xfId="35" applyFont="1" applyFill="1" applyBorder="1" applyAlignment="1">
      <alignment horizontal="left" vertical="center" wrapText="1"/>
    </xf>
    <xf numFmtId="0" fontId="32" fillId="4" borderId="26" xfId="35" applyFont="1" applyFill="1" applyBorder="1" applyAlignment="1">
      <alignment horizontal="left" vertical="center" wrapText="1"/>
    </xf>
    <xf numFmtId="0" fontId="3" fillId="4" borderId="69" xfId="34" applyFill="1" applyBorder="1" applyAlignment="1">
      <alignment horizontal="centerContinuous"/>
    </xf>
    <xf numFmtId="0" fontId="30" fillId="4" borderId="70" xfId="35" applyFont="1" applyFill="1" applyBorder="1" applyAlignment="1">
      <alignment horizontal="centerContinuous" vertical="center" wrapText="1"/>
    </xf>
    <xf numFmtId="0" fontId="33" fillId="5" borderId="44" xfId="35" applyFont="1" applyFill="1" applyBorder="1" applyAlignment="1">
      <alignment vertical="center" wrapText="1"/>
    </xf>
    <xf numFmtId="0" fontId="14" fillId="4" borderId="25" xfId="0" applyFont="1" applyFill="1" applyBorder="1" applyAlignment="1" applyProtection="1">
      <alignment horizontal="centerContinuous" vertical="center"/>
      <protection locked="0"/>
    </xf>
    <xf numFmtId="0" fontId="14" fillId="4" borderId="41" xfId="0" applyFont="1" applyFill="1" applyBorder="1" applyAlignment="1">
      <alignment horizontal="centerContinuous" vertical="justify"/>
    </xf>
    <xf numFmtId="0" fontId="15" fillId="4" borderId="4" xfId="0" applyFont="1" applyFill="1" applyBorder="1" applyAlignment="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3" fontId="14" fillId="4" borderId="25" xfId="0" applyNumberFormat="1" applyFont="1" applyFill="1" applyBorder="1" applyAlignment="1">
      <alignment horizontal="centerContinuous" vertical="center" wrapText="1"/>
    </xf>
    <xf numFmtId="0" fontId="14" fillId="4" borderId="25" xfId="0" applyFont="1" applyFill="1" applyBorder="1" applyAlignment="1" applyProtection="1">
      <alignment horizontal="centerContinuous" vertical="center" wrapText="1"/>
      <protection locked="0"/>
    </xf>
    <xf numFmtId="5" fontId="27" fillId="0" borderId="4" xfId="15" applyNumberFormat="1" applyFont="1" applyFill="1" applyBorder="1" applyAlignment="1" applyProtection="1">
      <alignment vertical="center" wrapText="1"/>
      <protection locked="0"/>
    </xf>
    <xf numFmtId="5" fontId="27" fillId="0" borderId="4" xfId="15" applyNumberFormat="1" applyFont="1" applyFill="1" applyBorder="1" applyAlignment="1" applyProtection="1">
      <alignment horizontal="center" vertical="center" wrapText="1"/>
      <protection locked="0"/>
    </xf>
    <xf numFmtId="0" fontId="19" fillId="6" borderId="4" xfId="0" applyFont="1" applyFill="1" applyBorder="1" applyAlignment="1">
      <alignment horizontal="center" vertical="center"/>
    </xf>
    <xf numFmtId="0" fontId="19" fillId="6" borderId="73" xfId="0" applyFont="1" applyFill="1" applyBorder="1" applyAlignment="1">
      <alignment horizontal="center" vertical="center" wrapText="1"/>
    </xf>
    <xf numFmtId="0" fontId="30" fillId="0" borderId="0" xfId="35" applyFont="1" applyAlignment="1">
      <alignment horizontal="left" vertical="center" wrapText="1"/>
    </xf>
    <xf numFmtId="1" fontId="27" fillId="0" borderId="4" xfId="18"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8" fillId="0" borderId="0" xfId="0" applyFont="1" applyAlignment="1">
      <alignment vertical="center"/>
    </xf>
    <xf numFmtId="0" fontId="23" fillId="0" borderId="4" xfId="0" applyFont="1" applyBorder="1" applyAlignment="1">
      <alignment vertical="center" wrapText="1"/>
    </xf>
    <xf numFmtId="174" fontId="27" fillId="0" borderId="4" xfId="18" applyNumberFormat="1" applyFont="1" applyFill="1" applyBorder="1" applyAlignment="1" applyProtection="1">
      <alignment horizontal="center" vertical="center" wrapText="1"/>
      <protection locked="0"/>
    </xf>
    <xf numFmtId="41" fontId="27" fillId="0" borderId="4" xfId="37" applyFont="1" applyFill="1" applyBorder="1" applyAlignment="1" applyProtection="1">
      <alignment horizontal="center" vertical="center" wrapText="1"/>
      <protection locked="0"/>
    </xf>
    <xf numFmtId="0" fontId="15" fillId="0" borderId="78" xfId="0" applyFont="1" applyBorder="1" applyAlignment="1" applyProtection="1">
      <alignment vertical="center" wrapText="1"/>
      <protection locked="0"/>
    </xf>
    <xf numFmtId="0" fontId="45" fillId="3" borderId="35" xfId="0" applyFont="1" applyFill="1" applyBorder="1" applyAlignment="1">
      <alignment horizontal="center" vertical="center"/>
    </xf>
    <xf numFmtId="165" fontId="15" fillId="0" borderId="5" xfId="15" applyNumberFormat="1" applyFont="1" applyFill="1" applyBorder="1" applyAlignment="1" applyProtection="1">
      <alignment horizontal="center" vertical="center" wrapText="1"/>
      <protection locked="0"/>
    </xf>
    <xf numFmtId="4" fontId="27" fillId="0" borderId="4" xfId="15" applyNumberFormat="1" applyFont="1" applyFill="1" applyBorder="1" applyAlignment="1" applyProtection="1">
      <alignment horizontal="center" vertical="center" wrapText="1"/>
      <protection locked="0"/>
    </xf>
    <xf numFmtId="3" fontId="27" fillId="0" borderId="5" xfId="15" applyNumberFormat="1" applyFont="1" applyFill="1" applyBorder="1" applyAlignment="1" applyProtection="1">
      <alignment horizontal="center" vertical="center" wrapText="1"/>
      <protection locked="0"/>
    </xf>
    <xf numFmtId="3" fontId="27" fillId="0" borderId="4" xfId="38" applyNumberFormat="1" applyFont="1" applyFill="1" applyBorder="1" applyAlignment="1" applyProtection="1">
      <alignment horizontal="center" vertical="center" wrapText="1"/>
      <protection locked="0"/>
    </xf>
    <xf numFmtId="3" fontId="13" fillId="5" borderId="0" xfId="0" applyNumberFormat="1" applyFont="1" applyFill="1" applyAlignment="1">
      <alignment horizontal="right" vertical="center"/>
    </xf>
    <xf numFmtId="0" fontId="18" fillId="3" borderId="53" xfId="0" applyFont="1" applyFill="1" applyBorder="1" applyAlignment="1">
      <alignment horizontal="right" vertical="center"/>
    </xf>
    <xf numFmtId="0" fontId="17" fillId="0" borderId="41" xfId="0" applyFont="1" applyBorder="1" applyAlignment="1" applyProtection="1">
      <alignment horizontal="right" vertical="center"/>
      <protection locked="0"/>
    </xf>
    <xf numFmtId="0" fontId="17" fillId="2" borderId="11" xfId="0" applyFont="1" applyFill="1" applyBorder="1" applyAlignment="1" applyProtection="1">
      <alignment horizontal="right" vertical="center" wrapText="1"/>
      <protection locked="0"/>
    </xf>
    <xf numFmtId="1" fontId="17" fillId="0" borderId="46" xfId="0" applyNumberFormat="1" applyFont="1" applyBorder="1" applyAlignment="1" applyProtection="1">
      <alignment horizontal="right" vertical="center"/>
      <protection locked="0"/>
    </xf>
    <xf numFmtId="0" fontId="16" fillId="3" borderId="53" xfId="0" applyFont="1" applyFill="1" applyBorder="1" applyAlignment="1">
      <alignment horizontal="right" vertical="center" wrapText="1"/>
    </xf>
    <xf numFmtId="3" fontId="14" fillId="4" borderId="25" xfId="0" applyNumberFormat="1" applyFont="1" applyFill="1" applyBorder="1" applyAlignment="1">
      <alignment horizontal="right" vertical="center"/>
    </xf>
    <xf numFmtId="174" fontId="27" fillId="0" borderId="4" xfId="18" applyNumberFormat="1" applyFont="1" applyFill="1" applyBorder="1" applyAlignment="1" applyProtection="1">
      <alignment horizontal="right" vertical="center" wrapText="1"/>
      <protection locked="0"/>
    </xf>
    <xf numFmtId="3" fontId="15" fillId="0" borderId="9" xfId="0" applyNumberFormat="1" applyFont="1" applyBorder="1" applyAlignment="1" applyProtection="1">
      <alignment horizontal="right" vertical="center"/>
      <protection locked="0"/>
    </xf>
    <xf numFmtId="0" fontId="14" fillId="0" borderId="11" xfId="0" applyFont="1" applyBorder="1" applyAlignment="1">
      <alignment horizontal="right" vertical="center"/>
    </xf>
    <xf numFmtId="0" fontId="15" fillId="0" borderId="46" xfId="0" applyFont="1" applyBorder="1" applyAlignment="1" applyProtection="1">
      <alignment horizontal="right" vertical="center" wrapText="1"/>
      <protection locked="0"/>
    </xf>
    <xf numFmtId="0" fontId="16" fillId="3" borderId="36" xfId="0" applyFont="1" applyFill="1" applyBorder="1" applyAlignment="1">
      <alignment horizontal="right" vertical="center"/>
    </xf>
    <xf numFmtId="0" fontId="27" fillId="0" borderId="32" xfId="0" applyFont="1" applyBorder="1" applyAlignment="1" applyProtection="1">
      <alignment horizontal="right" vertical="top" wrapText="1"/>
      <protection locked="0"/>
    </xf>
    <xf numFmtId="0" fontId="27" fillId="0" borderId="0" xfId="0" applyFont="1" applyAlignment="1" applyProtection="1">
      <alignment horizontal="right" vertical="top" wrapText="1"/>
      <protection locked="0"/>
    </xf>
    <xf numFmtId="0" fontId="27" fillId="0" borderId="55" xfId="0" applyFont="1" applyBorder="1" applyAlignment="1" applyProtection="1">
      <alignment horizontal="right" vertical="top" wrapText="1"/>
      <protection locked="0"/>
    </xf>
    <xf numFmtId="0" fontId="27" fillId="0" borderId="57" xfId="0" applyFont="1" applyBorder="1" applyAlignment="1" applyProtection="1">
      <alignment horizontal="right" vertical="top" wrapText="1"/>
      <protection locked="0"/>
    </xf>
    <xf numFmtId="0" fontId="27" fillId="0" borderId="59" xfId="0" applyFont="1" applyBorder="1" applyAlignment="1" applyProtection="1">
      <alignment horizontal="right" vertical="top" wrapText="1"/>
      <protection locked="0"/>
    </xf>
    <xf numFmtId="3" fontId="13" fillId="0" borderId="0" xfId="0" applyNumberFormat="1" applyFont="1" applyAlignment="1">
      <alignment horizontal="right" vertical="center"/>
    </xf>
    <xf numFmtId="3" fontId="13" fillId="0" borderId="0" xfId="0" applyNumberFormat="1" applyFont="1" applyAlignment="1">
      <alignment horizontal="right" vertical="center" wrapText="1"/>
    </xf>
    <xf numFmtId="0" fontId="27" fillId="0" borderId="4" xfId="0" applyFont="1" applyBorder="1" applyAlignment="1">
      <alignment vertical="center" wrapText="1"/>
    </xf>
    <xf numFmtId="15" fontId="27" fillId="0" borderId="4" xfId="0" applyNumberFormat="1" applyFont="1" applyBorder="1" applyAlignment="1">
      <alignment vertical="center" wrapText="1"/>
    </xf>
    <xf numFmtId="0" fontId="15" fillId="0" borderId="31" xfId="0" applyFont="1" applyBorder="1" applyAlignment="1">
      <alignment horizontal="center" vertical="center" wrapText="1"/>
    </xf>
    <xf numFmtId="9" fontId="27" fillId="0" borderId="4" xfId="18" applyFont="1" applyFill="1" applyBorder="1" applyAlignment="1" applyProtection="1">
      <alignment vertical="center" wrapText="1"/>
      <protection locked="0"/>
    </xf>
    <xf numFmtId="1" fontId="27" fillId="0" borderId="4" xfId="15" applyNumberFormat="1" applyFont="1" applyFill="1" applyBorder="1" applyAlignment="1" applyProtection="1">
      <alignment horizontal="center" vertical="center" wrapText="1"/>
      <protection locked="0"/>
    </xf>
    <xf numFmtId="165" fontId="27" fillId="0" borderId="4" xfId="15" applyNumberFormat="1" applyFont="1" applyFill="1" applyBorder="1" applyAlignment="1" applyProtection="1">
      <alignment vertical="center" wrapText="1"/>
      <protection locked="0"/>
    </xf>
    <xf numFmtId="3" fontId="27" fillId="0" borderId="4" xfId="15" applyNumberFormat="1" applyFont="1" applyFill="1" applyBorder="1" applyAlignment="1" applyProtection="1">
      <alignment vertical="center" wrapText="1"/>
      <protection locked="0"/>
    </xf>
    <xf numFmtId="0" fontId="27" fillId="0" borderId="4" xfId="18" applyNumberFormat="1" applyFont="1" applyFill="1" applyBorder="1" applyAlignment="1" applyProtection="1">
      <alignment vertical="center" wrapText="1"/>
      <protection locked="0"/>
    </xf>
    <xf numFmtId="0" fontId="52" fillId="0" borderId="46" xfId="0" applyFont="1" applyBorder="1" applyAlignment="1">
      <alignment vertical="center"/>
    </xf>
    <xf numFmtId="14" fontId="14" fillId="0" borderId="22" xfId="0" applyNumberFormat="1" applyFont="1" applyBorder="1" applyAlignment="1">
      <alignment vertical="center"/>
    </xf>
    <xf numFmtId="14" fontId="51" fillId="0" borderId="4" xfId="48" applyNumberFormat="1" applyBorder="1" applyAlignment="1" applyProtection="1">
      <alignment vertical="center" wrapText="1"/>
      <protection locked="0"/>
    </xf>
    <xf numFmtId="0" fontId="14" fillId="0" borderId="61" xfId="0" applyFont="1" applyBorder="1" applyAlignment="1">
      <alignment vertical="center"/>
    </xf>
    <xf numFmtId="15" fontId="27" fillId="0" borderId="4" xfId="0" applyNumberFormat="1" applyFont="1" applyFill="1" applyBorder="1" applyAlignment="1">
      <alignment vertical="center" wrapText="1"/>
    </xf>
    <xf numFmtId="0" fontId="17" fillId="0" borderId="30" xfId="0" applyFont="1" applyFill="1" applyBorder="1" applyAlignment="1">
      <alignment horizontal="left" vertical="center"/>
    </xf>
    <xf numFmtId="49" fontId="27" fillId="0" borderId="26" xfId="15" applyNumberFormat="1" applyFont="1" applyFill="1" applyBorder="1" applyAlignment="1" applyProtection="1">
      <alignment vertical="center" wrapText="1"/>
      <protection locked="0"/>
    </xf>
    <xf numFmtId="49" fontId="39" fillId="0" borderId="26" xfId="15" applyNumberFormat="1" applyFont="1" applyFill="1" applyBorder="1" applyAlignment="1" applyProtection="1">
      <alignment vertical="center" wrapText="1"/>
      <protection locked="0"/>
    </xf>
    <xf numFmtId="5" fontId="15" fillId="0" borderId="5" xfId="0" applyNumberFormat="1" applyFont="1" applyBorder="1" applyAlignment="1" applyProtection="1">
      <alignment horizontal="center" vertical="center"/>
      <protection locked="0"/>
    </xf>
    <xf numFmtId="5" fontId="15" fillId="0" borderId="22" xfId="0" applyNumberFormat="1" applyFont="1" applyBorder="1" applyAlignment="1" applyProtection="1">
      <alignment horizontal="center" vertical="center"/>
      <protection locked="0"/>
    </xf>
    <xf numFmtId="5" fontId="15" fillId="0" borderId="11" xfId="0" applyNumberFormat="1" applyFont="1" applyBorder="1" applyAlignment="1" applyProtection="1">
      <alignment horizontal="center" vertical="center"/>
      <protection locked="0"/>
    </xf>
    <xf numFmtId="0" fontId="15" fillId="4" borderId="4"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4" xfId="0" applyFont="1" applyFill="1" applyBorder="1" applyAlignment="1" applyProtection="1">
      <alignment horizontal="center" vertical="center" wrapText="1"/>
      <protection locked="0"/>
    </xf>
    <xf numFmtId="3" fontId="15" fillId="4" borderId="4" xfId="0" applyNumberFormat="1" applyFont="1" applyFill="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54"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5" fillId="4" borderId="7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6" xfId="0" applyFont="1" applyFill="1" applyBorder="1" applyAlignment="1">
      <alignment horizontal="center" vertical="center"/>
    </xf>
    <xf numFmtId="9" fontId="15" fillId="4" borderId="25"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27" fillId="0" borderId="33"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15" fillId="0" borderId="33" xfId="0" applyFont="1" applyBorder="1" applyAlignment="1">
      <alignment horizontal="center" vertical="center" wrapText="1"/>
    </xf>
    <xf numFmtId="0" fontId="15" fillId="0" borderId="31" xfId="0" applyFont="1" applyBorder="1" applyAlignment="1">
      <alignment horizontal="center" vertical="center" wrapText="1"/>
    </xf>
    <xf numFmtId="0" fontId="15" fillId="4" borderId="25" xfId="0" applyFont="1" applyFill="1" applyBorder="1" applyAlignment="1">
      <alignment horizontal="center" vertical="center"/>
    </xf>
    <xf numFmtId="9" fontId="27" fillId="5" borderId="79" xfId="18" applyFont="1" applyFill="1" applyBorder="1" applyAlignment="1" applyProtection="1">
      <alignment horizontal="center" vertical="center" wrapText="1"/>
      <protection locked="0"/>
    </xf>
    <xf numFmtId="9" fontId="27" fillId="5" borderId="80" xfId="18" applyFont="1" applyFill="1" applyBorder="1" applyAlignment="1" applyProtection="1">
      <alignment horizontal="center" vertical="center" wrapText="1"/>
      <protection locked="0"/>
    </xf>
    <xf numFmtId="0" fontId="14" fillId="4" borderId="62"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61" xfId="0" applyFont="1" applyFill="1" applyBorder="1" applyAlignment="1">
      <alignment horizontal="center" vertical="center"/>
    </xf>
    <xf numFmtId="3" fontId="15" fillId="4" borderId="4" xfId="0" applyNumberFormat="1"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174" fontId="27" fillId="0" borderId="4" xfId="18" applyNumberFormat="1" applyFont="1" applyFill="1" applyBorder="1" applyAlignment="1" applyProtection="1">
      <alignment horizontal="center" vertical="center" wrapText="1"/>
      <protection locked="0"/>
    </xf>
    <xf numFmtId="174" fontId="27" fillId="0" borderId="22" xfId="18" applyNumberFormat="1" applyFont="1" applyFill="1" applyBorder="1" applyAlignment="1" applyProtection="1">
      <alignment horizontal="center" vertical="center" wrapText="1"/>
      <protection locked="0"/>
    </xf>
    <xf numFmtId="174" fontId="27" fillId="3" borderId="22" xfId="18" applyNumberFormat="1" applyFont="1" applyFill="1" applyBorder="1" applyAlignment="1" applyProtection="1">
      <alignment horizontal="center" vertical="center" wrapText="1"/>
      <protection locked="0"/>
    </xf>
    <xf numFmtId="0" fontId="14" fillId="0" borderId="22" xfId="0" applyFont="1" applyFill="1" applyBorder="1" applyAlignment="1">
      <alignment horizontal="center" vertical="center" wrapText="1"/>
    </xf>
    <xf numFmtId="0" fontId="4" fillId="0" borderId="0" xfId="0" applyFont="1" applyAlignment="1">
      <alignment horizontal="center" vertical="center" wrapText="1"/>
    </xf>
    <xf numFmtId="0" fontId="15" fillId="4" borderId="5"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42" fillId="4" borderId="38" xfId="34" applyFont="1" applyFill="1" applyBorder="1" applyAlignment="1">
      <alignment horizontal="center" vertical="center"/>
    </xf>
    <xf numFmtId="0" fontId="42" fillId="4" borderId="68" xfId="34" applyFont="1" applyFill="1" applyBorder="1" applyAlignment="1">
      <alignment horizontal="center" vertical="center"/>
    </xf>
    <xf numFmtId="0" fontId="31" fillId="5" borderId="67" xfId="48" applyFont="1" applyFill="1" applyBorder="1" applyAlignment="1" applyProtection="1">
      <alignment horizontal="left" vertical="center" wrapText="1"/>
    </xf>
    <xf numFmtId="0" fontId="0" fillId="0" borderId="46" xfId="0" applyBorder="1" applyAlignment="1"/>
    <xf numFmtId="0" fontId="0" fillId="0" borderId="47" xfId="0" applyBorder="1" applyAlignment="1"/>
    <xf numFmtId="0" fontId="42" fillId="4" borderId="48" xfId="34" applyFont="1" applyFill="1" applyBorder="1" applyAlignment="1">
      <alignment horizontal="center" vertical="center" wrapText="1"/>
    </xf>
    <xf numFmtId="0" fontId="42" fillId="4" borderId="38" xfId="34" applyFont="1" applyFill="1" applyBorder="1" applyAlignment="1">
      <alignment horizontal="center" vertical="center" wrapText="1"/>
    </xf>
    <xf numFmtId="0" fontId="42" fillId="4" borderId="63" xfId="34" applyFont="1" applyFill="1" applyBorder="1" applyAlignment="1">
      <alignment horizontal="center" vertical="center" wrapText="1"/>
    </xf>
    <xf numFmtId="0" fontId="42" fillId="4" borderId="48" xfId="34" applyFont="1" applyFill="1" applyBorder="1" applyAlignment="1">
      <alignment horizontal="center" vertical="center"/>
    </xf>
    <xf numFmtId="0" fontId="42" fillId="4" borderId="63" xfId="34" applyFont="1" applyFill="1" applyBorder="1" applyAlignment="1">
      <alignment horizontal="center" vertical="center"/>
    </xf>
    <xf numFmtId="0" fontId="31" fillId="5" borderId="5" xfId="48" applyFont="1" applyFill="1" applyBorder="1" applyAlignment="1" applyProtection="1">
      <alignment horizontal="left" vertical="center" wrapText="1"/>
    </xf>
    <xf numFmtId="0" fontId="31" fillId="5" borderId="22" xfId="48" applyFont="1" applyFill="1" applyBorder="1" applyAlignment="1" applyProtection="1">
      <alignment horizontal="left" vertical="center" wrapText="1"/>
    </xf>
    <xf numFmtId="0" fontId="31" fillId="5" borderId="44" xfId="48" applyFont="1" applyFill="1" applyBorder="1" applyAlignment="1" applyProtection="1">
      <alignment horizontal="left" vertical="center" wrapText="1"/>
    </xf>
    <xf numFmtId="0" fontId="31" fillId="5" borderId="5" xfId="35" applyFont="1" applyFill="1" applyBorder="1" applyAlignment="1">
      <alignment horizontal="left" vertical="center" wrapText="1"/>
    </xf>
    <xf numFmtId="0" fontId="31" fillId="5" borderId="22" xfId="35" applyFont="1" applyFill="1" applyBorder="1" applyAlignment="1">
      <alignment horizontal="left" vertical="center" wrapText="1"/>
    </xf>
    <xf numFmtId="0" fontId="31" fillId="5" borderId="44" xfId="35" applyFont="1" applyFill="1" applyBorder="1" applyAlignment="1">
      <alignment horizontal="left" vertical="center" wrapText="1"/>
    </xf>
    <xf numFmtId="0" fontId="31" fillId="5" borderId="1" xfId="48" applyFont="1" applyFill="1" applyBorder="1" applyAlignment="1" applyProtection="1">
      <alignment horizontal="left" vertical="center" wrapText="1"/>
    </xf>
    <xf numFmtId="0" fontId="31" fillId="5" borderId="32" xfId="48" applyFont="1" applyFill="1" applyBorder="1" applyAlignment="1" applyProtection="1">
      <alignment horizontal="left" vertical="center" wrapText="1"/>
    </xf>
    <xf numFmtId="0" fontId="31" fillId="5" borderId="48" xfId="48" applyFont="1" applyFill="1" applyBorder="1" applyAlignment="1" applyProtection="1">
      <alignment horizontal="left" vertical="center" wrapText="1"/>
    </xf>
    <xf numFmtId="0" fontId="30" fillId="4" borderId="33" xfId="35" applyFont="1" applyFill="1" applyBorder="1" applyAlignment="1">
      <alignment horizontal="left" vertical="center" wrapText="1"/>
    </xf>
    <xf numFmtId="0" fontId="30" fillId="4" borderId="31" xfId="35" applyFont="1" applyFill="1" applyBorder="1" applyAlignment="1">
      <alignment horizontal="left" vertical="center" wrapText="1"/>
    </xf>
    <xf numFmtId="0" fontId="30" fillId="4" borderId="39" xfId="35" applyFont="1" applyFill="1" applyBorder="1" applyAlignment="1">
      <alignment horizontal="left" vertical="center" wrapText="1"/>
    </xf>
    <xf numFmtId="0" fontId="35" fillId="5" borderId="51" xfId="34" applyFont="1" applyFill="1" applyBorder="1" applyAlignment="1">
      <alignment horizontal="center"/>
    </xf>
    <xf numFmtId="0" fontId="35" fillId="5" borderId="63" xfId="34" applyFont="1" applyFill="1" applyBorder="1" applyAlignment="1">
      <alignment horizontal="center"/>
    </xf>
    <xf numFmtId="0" fontId="34" fillId="5" borderId="10" xfId="48" applyFont="1" applyFill="1" applyBorder="1" applyAlignment="1" applyProtection="1">
      <alignment horizontal="center" vertical="center" wrapText="1"/>
    </xf>
    <xf numFmtId="0" fontId="34" fillId="5" borderId="51" xfId="48" applyFont="1" applyFill="1" applyBorder="1" applyAlignment="1" applyProtection="1">
      <alignment horizontal="center" vertical="center" wrapText="1"/>
    </xf>
    <xf numFmtId="0" fontId="34" fillId="5" borderId="63" xfId="48" applyFont="1" applyFill="1" applyBorder="1" applyAlignment="1" applyProtection="1">
      <alignment horizontal="center" vertical="center" wrapText="1"/>
    </xf>
    <xf numFmtId="0" fontId="34" fillId="5" borderId="4" xfId="35" applyFont="1" applyFill="1" applyBorder="1" applyAlignment="1">
      <alignment horizontal="center" vertical="center" wrapText="1"/>
    </xf>
    <xf numFmtId="0" fontId="34" fillId="5" borderId="5" xfId="35" applyFont="1" applyFill="1" applyBorder="1" applyAlignment="1">
      <alignment horizontal="center" vertical="center" wrapText="1"/>
    </xf>
    <xf numFmtId="0" fontId="34" fillId="5" borderId="27" xfId="35" applyFont="1" applyFill="1" applyBorder="1" applyAlignment="1">
      <alignment horizontal="center" vertical="center" wrapText="1"/>
    </xf>
    <xf numFmtId="0" fontId="34" fillId="5" borderId="30" xfId="35" applyFont="1" applyFill="1" applyBorder="1" applyAlignment="1">
      <alignment horizontal="left" vertical="center" wrapText="1"/>
    </xf>
    <xf numFmtId="0" fontId="34" fillId="5" borderId="64" xfId="35" applyFont="1" applyFill="1" applyBorder="1" applyAlignment="1">
      <alignment horizontal="left" vertical="center" wrapText="1"/>
    </xf>
    <xf numFmtId="0" fontId="37" fillId="5" borderId="4" xfId="48" applyFont="1" applyFill="1" applyBorder="1" applyAlignment="1" applyProtection="1">
      <alignment horizontal="center" vertical="center" wrapText="1"/>
    </xf>
    <xf numFmtId="0" fontId="37" fillId="5" borderId="5" xfId="48" applyFont="1" applyFill="1" applyBorder="1" applyAlignment="1" applyProtection="1">
      <alignment horizontal="center" vertical="center" wrapText="1"/>
    </xf>
    <xf numFmtId="0" fontId="37" fillId="5" borderId="27" xfId="48" applyFont="1" applyFill="1" applyBorder="1" applyAlignment="1" applyProtection="1">
      <alignment horizontal="center" vertical="center" wrapText="1"/>
    </xf>
    <xf numFmtId="0" fontId="30" fillId="4" borderId="33" xfId="35" applyFont="1" applyFill="1" applyBorder="1" applyAlignment="1">
      <alignment vertical="center" wrapText="1"/>
    </xf>
    <xf numFmtId="0" fontId="30" fillId="4" borderId="31" xfId="35" applyFont="1" applyFill="1" applyBorder="1" applyAlignment="1">
      <alignment vertical="center" wrapText="1"/>
    </xf>
    <xf numFmtId="0" fontId="30" fillId="4" borderId="65" xfId="35" applyFont="1" applyFill="1" applyBorder="1" applyAlignment="1">
      <alignment vertical="center" wrapText="1"/>
    </xf>
    <xf numFmtId="0" fontId="34" fillId="5" borderId="10" xfId="35" applyFont="1" applyFill="1" applyBorder="1" applyAlignment="1">
      <alignment horizontal="left" vertical="center" wrapText="1"/>
    </xf>
    <xf numFmtId="0" fontId="34" fillId="5" borderId="61" xfId="35" applyFont="1" applyFill="1" applyBorder="1" applyAlignment="1">
      <alignment horizontal="left" vertical="center" wrapText="1"/>
    </xf>
    <xf numFmtId="0" fontId="34" fillId="5" borderId="1" xfId="35" applyFont="1" applyFill="1" applyBorder="1" applyAlignment="1">
      <alignment horizontal="left" vertical="center" wrapText="1"/>
    </xf>
    <xf numFmtId="0" fontId="34" fillId="5" borderId="6" xfId="35" applyFont="1" applyFill="1" applyBorder="1" applyAlignment="1">
      <alignment horizontal="left" vertical="center" wrapText="1"/>
    </xf>
    <xf numFmtId="0" fontId="34" fillId="5" borderId="30" xfId="35" applyFont="1" applyFill="1" applyBorder="1" applyAlignment="1">
      <alignment vertical="center" wrapText="1"/>
    </xf>
    <xf numFmtId="0" fontId="34" fillId="5" borderId="64" xfId="35" applyFont="1" applyFill="1" applyBorder="1" applyAlignment="1">
      <alignment vertical="center" wrapText="1"/>
    </xf>
    <xf numFmtId="0" fontId="31" fillId="5" borderId="0" xfId="48" applyFont="1" applyFill="1" applyBorder="1" applyAlignment="1" applyProtection="1">
      <alignment horizontal="left" vertical="center" wrapText="1"/>
    </xf>
    <xf numFmtId="0" fontId="30" fillId="0" borderId="0" xfId="35" applyFont="1" applyAlignment="1">
      <alignment horizontal="left" vertical="center" wrapText="1"/>
    </xf>
    <xf numFmtId="0" fontId="31" fillId="5" borderId="0" xfId="35" applyFont="1" applyFill="1" applyAlignment="1">
      <alignment horizontal="left" vertical="center" wrapText="1"/>
    </xf>
    <xf numFmtId="0" fontId="30" fillId="5" borderId="0" xfId="35" applyFont="1" applyFill="1" applyAlignment="1">
      <alignment vertical="center" wrapText="1"/>
    </xf>
    <xf numFmtId="0" fontId="34" fillId="5" borderId="0" xfId="35" applyFont="1" applyFill="1" applyAlignment="1">
      <alignment horizontal="left" vertical="center" wrapText="1"/>
    </xf>
    <xf numFmtId="0" fontId="34" fillId="5" borderId="0" xfId="35" applyFont="1" applyFill="1" applyAlignment="1">
      <alignment horizontal="center" vertical="center" wrapText="1"/>
    </xf>
    <xf numFmtId="0" fontId="34" fillId="5" borderId="0" xfId="35" applyFont="1" applyFill="1" applyAlignment="1">
      <alignment vertical="center" wrapText="1"/>
    </xf>
    <xf numFmtId="0" fontId="37" fillId="5" borderId="0" xfId="48" applyFont="1" applyFill="1" applyBorder="1" applyAlignment="1" applyProtection="1">
      <alignment horizontal="center" vertical="center" wrapText="1"/>
    </xf>
    <xf numFmtId="0" fontId="34" fillId="5" borderId="0" xfId="48" applyFont="1" applyFill="1" applyBorder="1" applyAlignment="1" applyProtection="1">
      <alignment horizontal="center" vertical="center" wrapText="1"/>
    </xf>
    <xf numFmtId="0" fontId="19" fillId="6" borderId="4" xfId="0" applyFont="1" applyFill="1" applyBorder="1" applyAlignment="1">
      <alignment horizontal="center" vertical="center"/>
    </xf>
    <xf numFmtId="0" fontId="21" fillId="5" borderId="0" xfId="0" applyFont="1" applyFill="1" applyAlignment="1">
      <alignment horizontal="center" vertical="center"/>
    </xf>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5" borderId="12" xfId="0" applyFont="1" applyFill="1" applyBorder="1" applyAlignment="1">
      <alignment horizontal="left" vertical="center"/>
    </xf>
    <xf numFmtId="0" fontId="4" fillId="5" borderId="23" xfId="0" applyFont="1" applyFill="1" applyBorder="1" applyAlignment="1">
      <alignment horizontal="left" vertical="center"/>
    </xf>
    <xf numFmtId="0" fontId="19" fillId="6" borderId="13" xfId="0" applyFont="1" applyFill="1" applyBorder="1" applyAlignment="1">
      <alignment horizontal="left" vertical="center"/>
    </xf>
    <xf numFmtId="0" fontId="19" fillId="6" borderId="14" xfId="0" applyFont="1" applyFill="1" applyBorder="1" applyAlignment="1">
      <alignment horizontal="left" vertical="center"/>
    </xf>
    <xf numFmtId="0" fontId="19" fillId="6" borderId="71" xfId="0" applyFont="1" applyFill="1" applyBorder="1" applyAlignment="1">
      <alignment horizontal="center" vertical="center" wrapText="1"/>
    </xf>
    <xf numFmtId="0" fontId="19" fillId="6" borderId="73" xfId="0" applyFont="1" applyFill="1" applyBorder="1" applyAlignment="1">
      <alignment horizontal="center" vertical="center" wrapText="1"/>
    </xf>
  </cellXfs>
  <cellStyles count="49">
    <cellStyle name="Cabecera 1" xfId="1" xr:uid="{00000000-0005-0000-0000-000000000000}"/>
    <cellStyle name="Cabecera 2" xfId="2" xr:uid="{00000000-0005-0000-0000-000001000000}"/>
    <cellStyle name="Comma" xfId="15" xr:uid="{00000000-0005-0000-0000-000002000000}"/>
    <cellStyle name="Comma 2" xfId="38" xr:uid="{00000000-0005-0000-0000-000004000000}"/>
    <cellStyle name="Comma 3" xfId="39" xr:uid="{00000000-0005-0000-0000-000005000000}"/>
    <cellStyle name="Comma 4" xfId="47" xr:uid="{00000000-0005-0000-0000-000006000000}"/>
    <cellStyle name="Comma0" xfId="3" xr:uid="{00000000-0005-0000-0000-000008000000}"/>
    <cellStyle name="Currency" xfId="4" xr:uid="{00000000-0005-0000-0000-000009000000}"/>
    <cellStyle name="Currency0" xfId="5" xr:uid="{00000000-0005-0000-0000-00000C000000}"/>
    <cellStyle name="Date" xfId="6" xr:uid="{00000000-0005-0000-0000-00000D000000}"/>
    <cellStyle name="Euro" xfId="7" xr:uid="{00000000-0005-0000-0000-00000E000000}"/>
    <cellStyle name="Fecha" xfId="8" xr:uid="{00000000-0005-0000-0000-00000F000000}"/>
    <cellStyle name="Fijo" xfId="9" xr:uid="{00000000-0005-0000-0000-000010000000}"/>
    <cellStyle name="Fixed" xfId="10" xr:uid="{00000000-0005-0000-0000-000011000000}"/>
    <cellStyle name="Heading 1" xfId="11" xr:uid="{00000000-0005-0000-0000-000012000000}"/>
    <cellStyle name="Heading 2" xfId="12" xr:uid="{00000000-0005-0000-0000-000013000000}"/>
    <cellStyle name="Heading1" xfId="13" xr:uid="{00000000-0005-0000-0000-000014000000}"/>
    <cellStyle name="Heading2" xfId="14" xr:uid="{00000000-0005-0000-0000-000015000000}"/>
    <cellStyle name="Hipervínculo" xfId="48" builtinId="8"/>
    <cellStyle name="Hipervínculo 2" xfId="46" xr:uid="{00000000-0005-0000-0000-000017000000}"/>
    <cellStyle name="Millares [0]" xfId="37" builtinId="6"/>
    <cellStyle name="Millares [0] 2" xfId="45" xr:uid="{00000000-0005-0000-0000-00001B000000}"/>
    <cellStyle name="Monetario" xfId="16" xr:uid="{00000000-0005-0000-0000-00001C000000}"/>
    <cellStyle name="Monetario0" xfId="17" xr:uid="{00000000-0005-0000-0000-00001D000000}"/>
    <cellStyle name="Normal" xfId="0" builtinId="0"/>
    <cellStyle name="Normal 2" xfId="34" xr:uid="{00000000-0005-0000-0000-00001F000000}"/>
    <cellStyle name="Normal 2 2" xfId="43" xr:uid="{00000000-0005-0000-0000-000020000000}"/>
    <cellStyle name="Normal 3" xfId="36" xr:uid="{00000000-0005-0000-0000-000021000000}"/>
    <cellStyle name="Normal 3 2" xfId="44" xr:uid="{00000000-0005-0000-0000-000022000000}"/>
    <cellStyle name="Normal 7" xfId="35" xr:uid="{00000000-0005-0000-0000-000023000000}"/>
    <cellStyle name="Percent" xfId="18" xr:uid="{00000000-0005-0000-0000-000024000000}"/>
    <cellStyle name="Percent 2" xfId="40" xr:uid="{00000000-0005-0000-0000-000025000000}"/>
    <cellStyle name="Punto" xfId="19" xr:uid="{00000000-0005-0000-0000-000027000000}"/>
    <cellStyle name="Punto0" xfId="20" xr:uid="{00000000-0005-0000-0000-000028000000}"/>
    <cellStyle name="Punto0 2" xfId="41" xr:uid="{00000000-0005-0000-0000-000029000000}"/>
    <cellStyle name="Resumen" xfId="21" xr:uid="{00000000-0005-0000-0000-00002A000000}"/>
    <cellStyle name="Resumen 2" xfId="42" xr:uid="{00000000-0005-0000-0000-00002B000000}"/>
    <cellStyle name="Text" xfId="22" xr:uid="{00000000-0005-0000-0000-00002C000000}"/>
    <cellStyle name="Total" xfId="23" builtinId="25" customBuiltin="1"/>
    <cellStyle name="ДАТА" xfId="24" xr:uid="{00000000-0005-0000-0000-00002E000000}"/>
    <cellStyle name="ДЕНЕЖНЫЙ_BOPENGC" xfId="25" xr:uid="{00000000-0005-0000-0000-00002F000000}"/>
    <cellStyle name="ЗАГОЛОВОК1" xfId="26" xr:uid="{00000000-0005-0000-0000-000030000000}"/>
    <cellStyle name="ЗАГОЛОВОК2" xfId="27" xr:uid="{00000000-0005-0000-0000-000031000000}"/>
    <cellStyle name="ИТОГОВЫЙ" xfId="28" xr:uid="{00000000-0005-0000-0000-000032000000}"/>
    <cellStyle name="Обычный_BOPENGC" xfId="29" xr:uid="{00000000-0005-0000-0000-000033000000}"/>
    <cellStyle name="ПРОЦЕНТНЫЙ_BOPENGC" xfId="30" xr:uid="{00000000-0005-0000-0000-000034000000}"/>
    <cellStyle name="ТЕКСТ" xfId="31" xr:uid="{00000000-0005-0000-0000-000035000000}"/>
    <cellStyle name="ФИКСИРОВАННЫЙ" xfId="32" xr:uid="{00000000-0005-0000-0000-000036000000}"/>
    <cellStyle name="ФИНАНСОВЫЙ_BOPENGC" xfId="33" xr:uid="{00000000-0005-0000-0000-000037000000}"/>
  </cellStyles>
  <dxfs count="0"/>
  <tableStyles count="0" defaultTableStyle="TableStyleMedium9" defaultPivotStyle="PivotStyleLight16"/>
  <colors>
    <mruColors>
      <color rgb="FFFFFF66"/>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1</xdr:col>
      <xdr:colOff>1951138</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13047</xdr:colOff>
      <xdr:row>1</xdr:row>
      <xdr:rowOff>24354</xdr:rowOff>
    </xdr:from>
    <xdr:to>
      <xdr:col>2</xdr:col>
      <xdr:colOff>247873</xdr:colOff>
      <xdr:row>1</xdr:row>
      <xdr:rowOff>391440</xdr:rowOff>
    </xdr:to>
    <xdr:pic>
      <xdr:nvPicPr>
        <xdr:cNvPr id="3" name="Imagen 4">
          <a:extLst>
            <a:ext uri="{FF2B5EF4-FFF2-40B4-BE49-F238E27FC236}">
              <a16:creationId xmlns:a16="http://schemas.microsoft.com/office/drawing/2014/main" id="{C82F32CB-5807-44F4-AB3F-4F867F5345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4109" y="193977"/>
          <a:ext cx="2087634" cy="367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3" name="Imagen 4">
          <a:extLst>
            <a:ext uri="{FF2B5EF4-FFF2-40B4-BE49-F238E27FC236}">
              <a16:creationId xmlns:a16="http://schemas.microsoft.com/office/drawing/2014/main" id="{2A03E9F4-FD53-452E-B5FB-DAF704DEA5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8">
          <cell r="Y8"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2">
          <cell r="Z12" t="str">
            <v>(1)</v>
          </cell>
          <cell r="AA12" t="str">
            <v>(2)</v>
          </cell>
          <cell r="AB12" t="str">
            <v>(3)</v>
          </cell>
          <cell r="AC12" t="str">
            <v>(4)=(2/1)</v>
          </cell>
          <cell r="AD12"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8">
          <cell r="Y18" t="str">
            <v>Operación Comercial</v>
          </cell>
          <cell r="Z18">
            <v>0.1</v>
          </cell>
          <cell r="AA18">
            <v>2.9483000000000001</v>
          </cell>
          <cell r="AB18">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5">
          <cell r="Y25" t="str">
            <v>Interna   2/</v>
          </cell>
          <cell r="Z25">
            <v>8713.4544279999991</v>
          </cell>
          <cell r="AA25">
            <v>9697.9</v>
          </cell>
          <cell r="AB25">
            <v>10739</v>
          </cell>
          <cell r="AC25">
            <v>11.297994155298063</v>
          </cell>
          <cell r="AD25">
            <v>10.735313830829352</v>
          </cell>
        </row>
        <row r="26">
          <cell r="Y26" t="str">
            <v>INVERSION</v>
          </cell>
          <cell r="Z26">
            <v>5073.7929515019996</v>
          </cell>
          <cell r="AA26">
            <v>5147.2</v>
          </cell>
          <cell r="AB26">
            <v>3166.3</v>
          </cell>
          <cell r="AC26">
            <v>1.4467884125281438</v>
          </cell>
          <cell r="AD26">
            <v>-38.485001554243084</v>
          </cell>
        </row>
        <row r="27">
          <cell r="Y27" t="str">
            <v>INVERSION</v>
          </cell>
          <cell r="Z27">
            <v>5073.7929515019996</v>
          </cell>
          <cell r="AA27">
            <v>5147.2</v>
          </cell>
          <cell r="AB27">
            <v>3166.3</v>
          </cell>
          <cell r="AC27">
            <v>1.4467884125281438</v>
          </cell>
          <cell r="AD27">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0">
          <cell r="Y30" t="str">
            <v>TOTAL SIN DEUDA</v>
          </cell>
          <cell r="Z30">
            <v>22581.409993345005</v>
          </cell>
          <cell r="AA30">
            <v>27691.102873841002</v>
          </cell>
          <cell r="AB30">
            <v>25915.087354500003</v>
          </cell>
          <cell r="AC30">
            <v>22.627873467608438</v>
          </cell>
          <cell r="AD30">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3">
          <cell r="Y33" t="str">
            <v>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39">
          <cell r="Y39"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4">
          <cell r="Z44" t="str">
            <v>(1)</v>
          </cell>
          <cell r="AA44" t="str">
            <v>(2)</v>
          </cell>
          <cell r="AB44" t="str">
            <v>(3)</v>
          </cell>
          <cell r="AC44" t="str">
            <v>(4)=(2/1)</v>
          </cell>
          <cell r="AD44"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0">
          <cell r="Y50" t="str">
            <v>Operación Comercial</v>
          </cell>
          <cell r="Z50">
            <v>297.30740401700001</v>
          </cell>
          <cell r="AA50">
            <v>206.054391686</v>
          </cell>
          <cell r="AB50">
            <v>281.24733361599999</v>
          </cell>
          <cell r="AC50">
            <v>-30.693151632975201</v>
          </cell>
          <cell r="AD50">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4">
          <cell r="Y54" t="str">
            <v>Interna</v>
          </cell>
          <cell r="Z54">
            <v>21.520985289999999</v>
          </cell>
          <cell r="AA54">
            <v>15.292944167</v>
          </cell>
          <cell r="AB54">
            <v>10.053000000000001</v>
          </cell>
          <cell r="AC54">
            <v>-28.939386552594026</v>
          </cell>
          <cell r="AD54">
            <v>-34.263802376961884</v>
          </cell>
        </row>
        <row r="55">
          <cell r="Y55" t="str">
            <v>INVERSION</v>
          </cell>
          <cell r="Z55">
            <v>2235.8472710000001</v>
          </cell>
          <cell r="AA55">
            <v>2660.3020459999998</v>
          </cell>
          <cell r="AB55">
            <v>2333.1673000000001</v>
          </cell>
          <cell r="AC55">
            <v>18.984068388989694</v>
          </cell>
          <cell r="AD55">
            <v>-12.296902394668896</v>
          </cell>
        </row>
        <row r="56">
          <cell r="Y56" t="str">
            <v>INVERSION</v>
          </cell>
          <cell r="Z56">
            <v>2235.8472710000001</v>
          </cell>
          <cell r="AA56">
            <v>2660.3020459999998</v>
          </cell>
          <cell r="AB56">
            <v>2333.1673000000001</v>
          </cell>
          <cell r="AC56">
            <v>18.984068388989694</v>
          </cell>
          <cell r="AD56">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2">
          <cell r="Y62" t="str">
            <v>TOTAL SIN DEUDA</v>
          </cell>
          <cell r="Z62">
            <v>3895.2206948209996</v>
          </cell>
          <cell r="AA62">
            <v>4262.915433404999</v>
          </cell>
          <cell r="AB62">
            <v>3743.8683276040001</v>
          </cell>
          <cell r="AC62">
            <v>9.439638146122963</v>
          </cell>
          <cell r="AD62">
            <v>-12.175871511164615</v>
          </cell>
        </row>
        <row r="63">
          <cell r="Y63" t="str">
            <v>CUADRO No. 1</v>
          </cell>
        </row>
        <row r="64">
          <cell r="Y64" t="str">
            <v>APROPIACIONES 1998 - 2000</v>
          </cell>
        </row>
        <row r="65">
          <cell r="Y65" t="str">
            <v>TOTAL</v>
          </cell>
        </row>
        <row r="66">
          <cell r="Y66" t="str">
            <v>Miles de millones de pesos</v>
          </cell>
        </row>
        <row r="68">
          <cell r="Y68"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2">
          <cell r="Z72" t="str">
            <v>(1)</v>
          </cell>
          <cell r="AA72" t="str">
            <v>(2)</v>
          </cell>
          <cell r="AB72" t="str">
            <v>(3)</v>
          </cell>
          <cell r="AC72" t="str">
            <v>(4)=(2/1)</v>
          </cell>
          <cell r="AD72" t="str">
            <v>(5)=(3/2)</v>
          </cell>
        </row>
        <row r="73">
          <cell r="Y73" t="str">
            <v>FUNCIONAMIENTO</v>
          </cell>
          <cell r="Z73">
            <v>19166.990465664006</v>
          </cell>
          <cell r="AA73">
            <v>24146.516261246001</v>
          </cell>
          <cell r="AB73">
            <v>24159.488382104002</v>
          </cell>
          <cell r="AC73">
            <v>25.979695688284398</v>
          </cell>
          <cell r="AD73">
            <v>5.3722535862532617E-2</v>
          </cell>
        </row>
        <row r="74">
          <cell r="Y74" t="str">
            <v>FUNCIONAMIENTO</v>
          </cell>
          <cell r="Z74">
            <v>19166.990465664006</v>
          </cell>
          <cell r="AA74">
            <v>24146.516261246001</v>
          </cell>
          <cell r="AB74">
            <v>24159.488382104002</v>
          </cell>
          <cell r="AC74">
            <v>25.979695688284398</v>
          </cell>
          <cell r="AD74">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79">
          <cell r="Y79" t="str">
            <v>Operación Comercial</v>
          </cell>
          <cell r="Z79">
            <v>297.40740401700003</v>
          </cell>
          <cell r="AA79">
            <v>209.00269168599999</v>
          </cell>
          <cell r="AB79">
            <v>284.53468811599998</v>
          </cell>
          <cell r="AC79">
            <v>-29.72512154604825</v>
          </cell>
          <cell r="AD79">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6">
          <cell r="Y86" t="str">
            <v>Interna   2/</v>
          </cell>
          <cell r="Z86">
            <v>8734.9754132899998</v>
          </cell>
          <cell r="AA86">
            <v>9713.192944167</v>
          </cell>
          <cell r="AB86">
            <v>10749.053</v>
          </cell>
          <cell r="AC86">
            <v>11.198858435121316</v>
          </cell>
          <cell r="AD86">
            <v>10.664464937403073</v>
          </cell>
        </row>
        <row r="87">
          <cell r="Y87" t="str">
            <v xml:space="preserve">INVERSION </v>
          </cell>
          <cell r="Z87">
            <v>7309.6402225019992</v>
          </cell>
          <cell r="AA87">
            <v>7807.5020459999996</v>
          </cell>
          <cell r="AB87">
            <v>5499.4673000000003</v>
          </cell>
          <cell r="AC87">
            <v>6.8110304795218513</v>
          </cell>
          <cell r="AD87">
            <v>-29.561756531110607</v>
          </cell>
        </row>
        <row r="88">
          <cell r="Y88" t="str">
            <v>INVERSION</v>
          </cell>
          <cell r="Z88">
            <v>7309.6402225019992</v>
          </cell>
          <cell r="AA88">
            <v>7807.5020459999996</v>
          </cell>
          <cell r="AB88">
            <v>5499.4673000000003</v>
          </cell>
          <cell r="AC88">
            <v>6.8110304795218513</v>
          </cell>
          <cell r="AD88">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1">
          <cell r="Y91" t="str">
            <v>TOTAL SIN DEUDA</v>
          </cell>
          <cell r="Z91">
            <v>26476.630688166002</v>
          </cell>
          <cell r="AA91">
            <v>31954.018307246002</v>
          </cell>
          <cell r="AB91">
            <v>29658.955682104002</v>
          </cell>
          <cell r="AC91">
            <v>20.687630853000382</v>
          </cell>
          <cell r="AD91">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ladys.zambrano@fiscal&#237;a.gov.co" TargetMode="External"/><Relationship Id="rId1" Type="http://schemas.openxmlformats.org/officeDocument/2006/relationships/hyperlink" Target="mailto:gladys.zambrano@fiscal&#237;a.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93"/>
  <sheetViews>
    <sheetView showGridLines="0" tabSelected="1" zoomScale="70" zoomScaleNormal="70" zoomScaleSheetLayoutView="20" zoomScalePageLayoutView="35" workbookViewId="0">
      <selection activeCell="F4" sqref="F4"/>
    </sheetView>
  </sheetViews>
  <sheetFormatPr baseColWidth="10" defaultColWidth="10.7109375" defaultRowHeight="33.75" customHeight="1"/>
  <cols>
    <col min="1" max="1" width="1.42578125" style="19" customWidth="1"/>
    <col min="2" max="2" width="35.42578125" style="22" customWidth="1"/>
    <col min="3" max="3" width="14.7109375" style="23" customWidth="1"/>
    <col min="4" max="4" width="35.42578125" style="22" customWidth="1"/>
    <col min="5" max="5" width="14.42578125" style="22" customWidth="1"/>
    <col min="6" max="6" width="17.42578125" style="22" customWidth="1"/>
    <col min="7" max="7" width="25.140625" style="22" customWidth="1"/>
    <col min="8" max="8" width="22.7109375" style="22" customWidth="1"/>
    <col min="9" max="9" width="20.140625" style="22" customWidth="1"/>
    <col min="10" max="10" width="32.28515625" style="22" customWidth="1"/>
    <col min="11" max="11" width="12.7109375" style="22" customWidth="1"/>
    <col min="12" max="12" width="14.7109375" style="22" customWidth="1"/>
    <col min="13" max="13" width="12.7109375" style="22" customWidth="1"/>
    <col min="14" max="14" width="33.28515625" style="22" customWidth="1"/>
    <col min="15" max="15" width="45.42578125" style="22" customWidth="1"/>
    <col min="16" max="16" width="16.28515625" style="22" customWidth="1"/>
    <col min="17" max="23" width="12.42578125" style="22" customWidth="1"/>
    <col min="24" max="24" width="17.140625" style="24" customWidth="1"/>
    <col min="25" max="25" width="16" style="24" customWidth="1"/>
    <col min="26" max="27" width="16.7109375" style="24" bestFit="1" customWidth="1"/>
    <col min="28" max="28" width="14.7109375" style="228" customWidth="1"/>
    <col min="29" max="29" width="13.42578125" style="22" customWidth="1"/>
    <col min="30" max="30" width="12.42578125" style="22" customWidth="1"/>
    <col min="31" max="31" width="16.140625" style="22" customWidth="1"/>
    <col min="32" max="32" width="11.140625" style="22" customWidth="1"/>
    <col min="33" max="33" width="13.140625" style="22" bestFit="1" customWidth="1"/>
    <col min="34" max="34" width="10.42578125" style="22" bestFit="1" customWidth="1"/>
    <col min="35" max="35" width="15" style="22" customWidth="1"/>
    <col min="36" max="45" width="11.140625" style="22" customWidth="1"/>
    <col min="46" max="46" width="16.28515625" style="22" bestFit="1" customWidth="1"/>
    <col min="47" max="47" width="19" style="22" customWidth="1"/>
    <col min="48" max="48" width="14.140625" style="22" customWidth="1"/>
    <col min="49" max="49" width="15.42578125" style="22" customWidth="1"/>
    <col min="50" max="50" width="14.140625" style="22" customWidth="1"/>
    <col min="51" max="51" width="9.7109375" style="22" customWidth="1"/>
    <col min="52" max="53" width="15.42578125" style="22" customWidth="1"/>
    <col min="54" max="54" width="19" style="22" customWidth="1"/>
    <col min="55" max="55" width="14.140625" style="22" customWidth="1"/>
    <col min="56" max="56" width="15.42578125" style="22" customWidth="1"/>
    <col min="57" max="57" width="14.140625" style="22" customWidth="1"/>
    <col min="58" max="58" width="9.7109375" style="22" customWidth="1"/>
    <col min="59" max="60" width="15.42578125" style="22" customWidth="1"/>
    <col min="61" max="61" width="19" style="22" customWidth="1"/>
    <col min="62" max="62" width="14.140625" style="22" customWidth="1"/>
    <col min="63" max="63" width="15.42578125" style="22" customWidth="1"/>
    <col min="64" max="64" width="14.140625" style="22" customWidth="1"/>
    <col min="65" max="65" width="9.7109375" style="22" customWidth="1"/>
    <col min="66" max="67" width="15.42578125" style="22" customWidth="1"/>
    <col min="68" max="68" width="19" style="22" customWidth="1"/>
    <col min="69" max="69" width="14.140625" style="22" customWidth="1"/>
    <col min="70" max="70" width="15.42578125" style="22" customWidth="1"/>
    <col min="71" max="71" width="14.140625" style="22" customWidth="1"/>
    <col min="72" max="72" width="9.7109375" style="22" customWidth="1"/>
    <col min="73" max="74" width="15.42578125" style="22" customWidth="1"/>
    <col min="75" max="75" width="19" style="22" customWidth="1"/>
    <col min="76" max="76" width="14.140625" style="22" customWidth="1"/>
    <col min="77" max="77" width="15.42578125" style="22" customWidth="1"/>
    <col min="78" max="78" width="14.140625" style="22" customWidth="1"/>
    <col min="79" max="79" width="9.7109375" style="22" customWidth="1"/>
    <col min="80" max="81" width="15.42578125" style="22" customWidth="1"/>
    <col min="82" max="82" width="19" style="22" customWidth="1"/>
    <col min="83" max="83" width="14.140625" style="22" customWidth="1"/>
    <col min="84" max="84" width="15.42578125" style="22" customWidth="1"/>
    <col min="85" max="85" width="14.140625" style="22" customWidth="1"/>
    <col min="86" max="86" width="9.7109375" style="22" customWidth="1"/>
    <col min="87" max="88" width="15.42578125" style="22" customWidth="1"/>
    <col min="89" max="16384" width="10.7109375" style="22"/>
  </cols>
  <sheetData>
    <row r="1" spans="1:88" s="19" customFormat="1" ht="9" customHeight="1" thickBot="1">
      <c r="C1" s="20"/>
      <c r="X1" s="21"/>
      <c r="Y1" s="21"/>
      <c r="Z1" s="21"/>
      <c r="AA1" s="21"/>
      <c r="AB1" s="211"/>
    </row>
    <row r="2" spans="1:88" ht="53.25" customHeight="1" thickBot="1">
      <c r="B2" s="51"/>
      <c r="C2" s="52"/>
      <c r="D2" s="52"/>
      <c r="E2" s="52"/>
      <c r="F2" s="52"/>
      <c r="G2" s="52"/>
      <c r="H2" s="52"/>
      <c r="I2" s="52"/>
      <c r="J2" s="52"/>
      <c r="K2" s="52"/>
      <c r="L2" s="52"/>
      <c r="M2" s="52"/>
      <c r="N2" s="52"/>
      <c r="O2" s="52"/>
      <c r="P2" s="52"/>
      <c r="Q2" s="52"/>
      <c r="R2" s="52"/>
      <c r="S2" s="52"/>
      <c r="T2" s="52"/>
      <c r="U2" s="52"/>
      <c r="V2" s="52"/>
      <c r="W2" s="52"/>
      <c r="X2" s="52"/>
      <c r="Y2" s="52"/>
      <c r="Z2" s="52"/>
      <c r="AA2" s="52"/>
      <c r="AB2" s="21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row>
    <row r="3" spans="1:88" ht="21" customHeight="1">
      <c r="B3" s="154" t="s">
        <v>0</v>
      </c>
      <c r="C3" s="155"/>
      <c r="D3" s="243" t="s">
        <v>302</v>
      </c>
      <c r="E3" s="63"/>
      <c r="F3" s="63"/>
      <c r="G3" s="63"/>
      <c r="H3" s="63"/>
      <c r="I3" s="63"/>
      <c r="J3" s="63"/>
      <c r="K3" s="63"/>
      <c r="L3" s="63"/>
      <c r="M3" s="63"/>
      <c r="N3" s="63"/>
      <c r="O3" s="63"/>
      <c r="P3" s="63"/>
      <c r="Q3" s="63"/>
      <c r="R3" s="63"/>
      <c r="S3" s="63"/>
      <c r="T3" s="63"/>
      <c r="U3" s="63"/>
      <c r="V3" s="63"/>
      <c r="W3" s="63"/>
      <c r="X3" s="63"/>
      <c r="Y3" s="63"/>
      <c r="Z3" s="63"/>
      <c r="AA3" s="63"/>
      <c r="AB3" s="21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row>
    <row r="4" spans="1:88" ht="21" customHeight="1">
      <c r="B4" s="67" t="s">
        <v>1</v>
      </c>
      <c r="C4" s="68">
        <v>4073</v>
      </c>
      <c r="D4" s="68"/>
      <c r="E4" s="149"/>
      <c r="F4" s="150"/>
      <c r="G4" s="158" t="s">
        <v>2</v>
      </c>
      <c r="H4" s="239">
        <v>44642</v>
      </c>
      <c r="I4" s="147"/>
      <c r="J4" s="151"/>
      <c r="K4" s="158" t="s">
        <v>3</v>
      </c>
      <c r="L4" s="68"/>
      <c r="M4" s="68"/>
      <c r="N4" s="147"/>
      <c r="O4" s="148"/>
      <c r="P4" s="148"/>
      <c r="Q4" s="148"/>
      <c r="R4" s="145"/>
      <c r="S4" s="152" t="s">
        <v>299</v>
      </c>
      <c r="T4" s="152"/>
      <c r="U4" s="152"/>
      <c r="V4" s="152"/>
      <c r="W4" s="152"/>
      <c r="X4" s="148" t="s">
        <v>4</v>
      </c>
      <c r="Y4" s="50"/>
      <c r="Z4" s="50"/>
      <c r="AA4" s="50"/>
      <c r="AB4" s="214"/>
      <c r="AC4" s="152" t="s">
        <v>300</v>
      </c>
      <c r="AD4" s="153"/>
      <c r="AE4" s="284" t="s">
        <v>301</v>
      </c>
      <c r="AF4" s="284"/>
      <c r="AG4" s="284"/>
      <c r="AH4" s="153"/>
      <c r="AI4" s="153"/>
      <c r="AJ4" s="153"/>
      <c r="AK4" s="153"/>
      <c r="AL4" s="153"/>
      <c r="AM4" s="153"/>
      <c r="AN4" s="153"/>
      <c r="AO4" s="153"/>
      <c r="AP4" s="153"/>
      <c r="AQ4" s="153"/>
      <c r="AR4" s="153"/>
      <c r="AS4" s="153"/>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row>
    <row r="5" spans="1:88" ht="21" customHeight="1" thickBot="1">
      <c r="B5" s="156" t="s">
        <v>5</v>
      </c>
      <c r="C5" s="157"/>
      <c r="D5" s="238" t="s">
        <v>305</v>
      </c>
      <c r="E5" s="49"/>
      <c r="F5" s="49"/>
      <c r="G5" s="49"/>
      <c r="H5" s="49"/>
      <c r="I5" s="49"/>
      <c r="J5" s="49"/>
      <c r="K5" s="49"/>
      <c r="L5" s="49"/>
      <c r="M5" s="49"/>
      <c r="N5" s="49"/>
      <c r="O5" s="49"/>
      <c r="P5" s="49"/>
      <c r="Q5" s="49"/>
      <c r="R5" s="49"/>
      <c r="S5" s="49"/>
      <c r="T5" s="49"/>
      <c r="U5" s="49"/>
      <c r="V5" s="49"/>
      <c r="W5" s="49"/>
      <c r="X5" s="49"/>
      <c r="Y5" s="49"/>
      <c r="Z5" s="49"/>
      <c r="AA5" s="49"/>
      <c r="AB5" s="215"/>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row>
    <row r="6" spans="1:88" ht="33.75" customHeight="1" thickBot="1">
      <c r="B6" s="45"/>
      <c r="C6" s="46"/>
      <c r="D6" s="46"/>
      <c r="E6" s="46"/>
      <c r="F6" s="46"/>
      <c r="G6" s="46"/>
      <c r="H6" s="46"/>
      <c r="I6" s="46"/>
      <c r="J6" s="46"/>
      <c r="K6" s="46"/>
      <c r="L6" s="46"/>
      <c r="M6" s="46"/>
      <c r="N6" s="46"/>
      <c r="O6" s="46"/>
      <c r="P6" s="46"/>
      <c r="Q6" s="48"/>
      <c r="R6" s="48" t="s">
        <v>6</v>
      </c>
      <c r="S6" s="46"/>
      <c r="T6" s="46"/>
      <c r="U6" s="46"/>
      <c r="V6" s="46"/>
      <c r="W6" s="46"/>
      <c r="X6" s="46"/>
      <c r="Y6" s="46"/>
      <c r="Z6" s="46"/>
      <c r="AA6" s="46"/>
      <c r="AB6" s="216"/>
      <c r="AC6" s="46"/>
      <c r="AD6" s="46"/>
      <c r="AE6" s="46"/>
      <c r="AF6" s="46"/>
      <c r="AG6" s="46"/>
      <c r="AH6" s="46"/>
      <c r="AI6" s="46"/>
      <c r="AJ6" s="46"/>
      <c r="AK6" s="46"/>
      <c r="AL6" s="46"/>
      <c r="AM6" s="46"/>
      <c r="AN6" s="46"/>
      <c r="AO6" s="46"/>
      <c r="AP6" s="46"/>
      <c r="AQ6" s="46"/>
      <c r="AR6" s="46"/>
      <c r="AS6" s="46"/>
      <c r="AT6" s="47"/>
      <c r="AU6" s="48"/>
      <c r="AV6" s="48"/>
      <c r="AW6" s="48"/>
      <c r="AX6" s="48"/>
      <c r="AY6" s="48"/>
      <c r="AZ6" s="48"/>
      <c r="BA6" s="48"/>
      <c r="BB6" s="48"/>
      <c r="BC6" s="48"/>
      <c r="BD6" s="48"/>
      <c r="BE6" s="48"/>
      <c r="BF6" s="48"/>
      <c r="BG6" s="48"/>
      <c r="BH6" s="48"/>
      <c r="BI6" s="48" t="s">
        <v>7</v>
      </c>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row>
    <row r="7" spans="1:88" ht="24" customHeight="1">
      <c r="B7" s="263" t="s">
        <v>8</v>
      </c>
      <c r="C7" s="265" t="s">
        <v>9</v>
      </c>
      <c r="D7" s="271" t="s">
        <v>10</v>
      </c>
      <c r="E7" s="265" t="s">
        <v>11</v>
      </c>
      <c r="F7" s="260" t="s">
        <v>12</v>
      </c>
      <c r="G7" s="73" t="s">
        <v>13</v>
      </c>
      <c r="H7" s="73"/>
      <c r="I7" s="73"/>
      <c r="J7" s="73"/>
      <c r="K7" s="73" t="s">
        <v>14</v>
      </c>
      <c r="L7" s="73"/>
      <c r="M7" s="73" t="s">
        <v>15</v>
      </c>
      <c r="N7" s="73"/>
      <c r="O7" s="73"/>
      <c r="P7" s="73"/>
      <c r="Q7" s="73"/>
      <c r="R7" s="73"/>
      <c r="S7" s="73"/>
      <c r="T7" s="73"/>
      <c r="U7" s="73"/>
      <c r="V7" s="73"/>
      <c r="W7" s="73"/>
      <c r="X7" s="191" t="s">
        <v>16</v>
      </c>
      <c r="Y7" s="74"/>
      <c r="Z7" s="74"/>
      <c r="AA7" s="74"/>
      <c r="AB7" s="217"/>
      <c r="AC7" s="187"/>
      <c r="AD7" s="187"/>
      <c r="AE7" s="187"/>
      <c r="AF7" s="187"/>
      <c r="AG7" s="187"/>
      <c r="AH7" s="187"/>
      <c r="AI7" s="187"/>
      <c r="AJ7" s="187"/>
      <c r="AK7" s="187"/>
      <c r="AL7" s="187"/>
      <c r="AM7" s="187"/>
      <c r="AN7" s="187"/>
      <c r="AO7" s="187"/>
      <c r="AP7" s="187"/>
      <c r="AQ7" s="187"/>
      <c r="AR7" s="187"/>
      <c r="AS7" s="187"/>
      <c r="AT7" s="274" t="s">
        <v>10</v>
      </c>
      <c r="AU7" s="192" t="s">
        <v>17</v>
      </c>
      <c r="AV7" s="186"/>
      <c r="AW7" s="186"/>
      <c r="AX7" s="186"/>
      <c r="AY7" s="192"/>
      <c r="AZ7" s="192"/>
      <c r="BA7" s="192"/>
      <c r="BB7" s="192" t="s">
        <v>18</v>
      </c>
      <c r="BC7" s="186"/>
      <c r="BD7" s="186"/>
      <c r="BE7" s="186"/>
      <c r="BF7" s="192"/>
      <c r="BG7" s="192"/>
      <c r="BH7" s="192"/>
      <c r="BI7" s="192" t="s">
        <v>19</v>
      </c>
      <c r="BJ7" s="186"/>
      <c r="BK7" s="186"/>
      <c r="BL7" s="186"/>
      <c r="BM7" s="192"/>
      <c r="BN7" s="192"/>
      <c r="BO7" s="192"/>
      <c r="BP7" s="192" t="s">
        <v>20</v>
      </c>
      <c r="BQ7" s="186"/>
      <c r="BR7" s="186"/>
      <c r="BS7" s="186"/>
      <c r="BT7" s="192"/>
      <c r="BU7" s="192"/>
      <c r="BV7" s="192"/>
      <c r="BW7" s="192" t="s">
        <v>21</v>
      </c>
      <c r="BX7" s="186"/>
      <c r="BY7" s="186"/>
      <c r="BZ7" s="186"/>
      <c r="CA7" s="192"/>
      <c r="CB7" s="192"/>
      <c r="CC7" s="192"/>
      <c r="CD7" s="192" t="s">
        <v>22</v>
      </c>
      <c r="CE7" s="186"/>
      <c r="CF7" s="186"/>
      <c r="CG7" s="186"/>
      <c r="CH7" s="192"/>
      <c r="CI7" s="192"/>
      <c r="CJ7" s="192"/>
    </row>
    <row r="8" spans="1:88" ht="26.25" customHeight="1">
      <c r="B8" s="264"/>
      <c r="C8" s="266"/>
      <c r="D8" s="250"/>
      <c r="E8" s="266"/>
      <c r="F8" s="261"/>
      <c r="G8" s="250" t="s">
        <v>23</v>
      </c>
      <c r="H8" s="249" t="s">
        <v>24</v>
      </c>
      <c r="I8" s="249" t="s">
        <v>25</v>
      </c>
      <c r="J8" s="249" t="s">
        <v>26</v>
      </c>
      <c r="K8" s="249" t="s">
        <v>27</v>
      </c>
      <c r="L8" s="249" t="s">
        <v>28</v>
      </c>
      <c r="M8" s="250" t="s">
        <v>29</v>
      </c>
      <c r="N8" s="250" t="s">
        <v>30</v>
      </c>
      <c r="O8" s="249" t="s">
        <v>31</v>
      </c>
      <c r="P8" s="249" t="s">
        <v>32</v>
      </c>
      <c r="Q8" s="188" t="s">
        <v>33</v>
      </c>
      <c r="R8" s="188"/>
      <c r="S8" s="251" t="s">
        <v>34</v>
      </c>
      <c r="T8" s="251" t="s">
        <v>35</v>
      </c>
      <c r="U8" s="251" t="s">
        <v>36</v>
      </c>
      <c r="V8" s="251" t="s">
        <v>37</v>
      </c>
      <c r="W8" s="251" t="s">
        <v>38</v>
      </c>
      <c r="X8" s="252" t="s">
        <v>39</v>
      </c>
      <c r="Y8" s="252" t="s">
        <v>40</v>
      </c>
      <c r="Z8" s="252" t="s">
        <v>41</v>
      </c>
      <c r="AA8" s="252" t="s">
        <v>42</v>
      </c>
      <c r="AB8" s="277" t="s">
        <v>43</v>
      </c>
      <c r="AC8" s="189">
        <v>2022</v>
      </c>
      <c r="AD8" s="72"/>
      <c r="AE8" s="72"/>
      <c r="AF8" s="72"/>
      <c r="AG8" s="189">
        <v>2023</v>
      </c>
      <c r="AH8" s="72"/>
      <c r="AI8" s="72"/>
      <c r="AJ8" s="72"/>
      <c r="AK8" s="189">
        <v>2024</v>
      </c>
      <c r="AL8" s="72"/>
      <c r="AM8" s="72"/>
      <c r="AN8" s="72"/>
      <c r="AO8" s="189">
        <v>2025</v>
      </c>
      <c r="AP8" s="72"/>
      <c r="AQ8" s="72"/>
      <c r="AR8" s="72"/>
      <c r="AS8" s="278" t="s">
        <v>43</v>
      </c>
      <c r="AT8" s="275"/>
      <c r="AU8" s="190" t="s">
        <v>44</v>
      </c>
      <c r="AV8" s="190"/>
      <c r="AW8" s="190"/>
      <c r="AX8" s="190" t="s">
        <v>45</v>
      </c>
      <c r="AY8" s="190"/>
      <c r="AZ8" s="279" t="s">
        <v>46</v>
      </c>
      <c r="BA8" s="279" t="s">
        <v>47</v>
      </c>
      <c r="BB8" s="190" t="s">
        <v>44</v>
      </c>
      <c r="BC8" s="190"/>
      <c r="BD8" s="190"/>
      <c r="BE8" s="190" t="s">
        <v>45</v>
      </c>
      <c r="BF8" s="190"/>
      <c r="BG8" s="279" t="s">
        <v>46</v>
      </c>
      <c r="BH8" s="279" t="s">
        <v>47</v>
      </c>
      <c r="BI8" s="190" t="s">
        <v>44</v>
      </c>
      <c r="BJ8" s="190"/>
      <c r="BK8" s="190"/>
      <c r="BL8" s="190" t="s">
        <v>45</v>
      </c>
      <c r="BM8" s="190"/>
      <c r="BN8" s="279" t="s">
        <v>46</v>
      </c>
      <c r="BO8" s="279" t="s">
        <v>47</v>
      </c>
      <c r="BP8" s="190" t="s">
        <v>44</v>
      </c>
      <c r="BQ8" s="190"/>
      <c r="BR8" s="190"/>
      <c r="BS8" s="190" t="s">
        <v>45</v>
      </c>
      <c r="BT8" s="190"/>
      <c r="BU8" s="279" t="s">
        <v>46</v>
      </c>
      <c r="BV8" s="279" t="s">
        <v>47</v>
      </c>
      <c r="BW8" s="190" t="s">
        <v>44</v>
      </c>
      <c r="BX8" s="190"/>
      <c r="BY8" s="190"/>
      <c r="BZ8" s="190" t="s">
        <v>45</v>
      </c>
      <c r="CA8" s="190"/>
      <c r="CB8" s="279" t="s">
        <v>46</v>
      </c>
      <c r="CC8" s="279" t="s">
        <v>47</v>
      </c>
      <c r="CD8" s="190" t="s">
        <v>44</v>
      </c>
      <c r="CE8" s="190"/>
      <c r="CF8" s="190"/>
      <c r="CG8" s="190" t="s">
        <v>45</v>
      </c>
      <c r="CH8" s="190"/>
      <c r="CI8" s="279" t="s">
        <v>46</v>
      </c>
      <c r="CJ8" s="279" t="s">
        <v>47</v>
      </c>
    </row>
    <row r="9" spans="1:88" ht="13.5" customHeight="1">
      <c r="B9" s="264"/>
      <c r="C9" s="266"/>
      <c r="D9" s="250"/>
      <c r="E9" s="266"/>
      <c r="F9" s="262"/>
      <c r="G9" s="250"/>
      <c r="H9" s="249"/>
      <c r="I9" s="249"/>
      <c r="J9" s="249"/>
      <c r="K9" s="249"/>
      <c r="L9" s="249"/>
      <c r="M9" s="250"/>
      <c r="N9" s="250"/>
      <c r="O9" s="249"/>
      <c r="P9" s="249"/>
      <c r="Q9" s="61" t="s">
        <v>48</v>
      </c>
      <c r="R9" s="61" t="s">
        <v>49</v>
      </c>
      <c r="S9" s="251"/>
      <c r="T9" s="251"/>
      <c r="U9" s="251"/>
      <c r="V9" s="251"/>
      <c r="W9" s="251"/>
      <c r="X9" s="252"/>
      <c r="Y9" s="252"/>
      <c r="Z9" s="252"/>
      <c r="AA9" s="252"/>
      <c r="AB9" s="277"/>
      <c r="AC9" s="61" t="s">
        <v>50</v>
      </c>
      <c r="AD9" s="61" t="s">
        <v>51</v>
      </c>
      <c r="AE9" s="61" t="s">
        <v>52</v>
      </c>
      <c r="AF9" s="61" t="s">
        <v>53</v>
      </c>
      <c r="AG9" s="61" t="s">
        <v>50</v>
      </c>
      <c r="AH9" s="61" t="s">
        <v>51</v>
      </c>
      <c r="AI9" s="61" t="s">
        <v>52</v>
      </c>
      <c r="AJ9" s="61" t="s">
        <v>53</v>
      </c>
      <c r="AK9" s="61" t="s">
        <v>50</v>
      </c>
      <c r="AL9" s="61" t="s">
        <v>51</v>
      </c>
      <c r="AM9" s="61" t="s">
        <v>52</v>
      </c>
      <c r="AN9" s="61" t="s">
        <v>53</v>
      </c>
      <c r="AO9" s="61" t="s">
        <v>50</v>
      </c>
      <c r="AP9" s="61" t="s">
        <v>51</v>
      </c>
      <c r="AQ9" s="61" t="s">
        <v>52</v>
      </c>
      <c r="AR9" s="61" t="s">
        <v>53</v>
      </c>
      <c r="AS9" s="278"/>
      <c r="AT9" s="276"/>
      <c r="AU9" s="1" t="s">
        <v>54</v>
      </c>
      <c r="AV9" s="1" t="s">
        <v>55</v>
      </c>
      <c r="AW9" s="1" t="s">
        <v>56</v>
      </c>
      <c r="AX9" s="1" t="s">
        <v>57</v>
      </c>
      <c r="AY9" s="1" t="s">
        <v>58</v>
      </c>
      <c r="AZ9" s="280"/>
      <c r="BA9" s="280"/>
      <c r="BB9" s="1" t="s">
        <v>54</v>
      </c>
      <c r="BC9" s="1" t="s">
        <v>55</v>
      </c>
      <c r="BD9" s="1" t="s">
        <v>56</v>
      </c>
      <c r="BE9" s="1" t="s">
        <v>57</v>
      </c>
      <c r="BF9" s="1" t="s">
        <v>58</v>
      </c>
      <c r="BG9" s="280"/>
      <c r="BH9" s="280"/>
      <c r="BI9" s="1" t="s">
        <v>54</v>
      </c>
      <c r="BJ9" s="1" t="s">
        <v>55</v>
      </c>
      <c r="BK9" s="1" t="s">
        <v>56</v>
      </c>
      <c r="BL9" s="1" t="s">
        <v>57</v>
      </c>
      <c r="BM9" s="1" t="s">
        <v>58</v>
      </c>
      <c r="BN9" s="280"/>
      <c r="BO9" s="280"/>
      <c r="BP9" s="1" t="s">
        <v>54</v>
      </c>
      <c r="BQ9" s="1" t="s">
        <v>55</v>
      </c>
      <c r="BR9" s="1" t="s">
        <v>56</v>
      </c>
      <c r="BS9" s="1" t="s">
        <v>57</v>
      </c>
      <c r="BT9" s="1" t="s">
        <v>58</v>
      </c>
      <c r="BU9" s="280"/>
      <c r="BV9" s="280"/>
      <c r="BW9" s="1" t="s">
        <v>54</v>
      </c>
      <c r="BX9" s="1" t="s">
        <v>55</v>
      </c>
      <c r="BY9" s="1" t="s">
        <v>56</v>
      </c>
      <c r="BZ9" s="1" t="s">
        <v>57</v>
      </c>
      <c r="CA9" s="1" t="s">
        <v>58</v>
      </c>
      <c r="CB9" s="280"/>
      <c r="CC9" s="280"/>
      <c r="CD9" s="1" t="s">
        <v>54</v>
      </c>
      <c r="CE9" s="1" t="s">
        <v>55</v>
      </c>
      <c r="CF9" s="1" t="s">
        <v>56</v>
      </c>
      <c r="CG9" s="1" t="s">
        <v>57</v>
      </c>
      <c r="CH9" s="1" t="s">
        <v>58</v>
      </c>
      <c r="CI9" s="280"/>
      <c r="CJ9" s="280"/>
    </row>
    <row r="10" spans="1:88" ht="172.5" customHeight="1">
      <c r="A10" s="22"/>
      <c r="B10" s="267" t="s">
        <v>305</v>
      </c>
      <c r="C10" s="272">
        <v>1</v>
      </c>
      <c r="D10" s="244" t="s">
        <v>306</v>
      </c>
      <c r="E10" s="233">
        <v>0.2</v>
      </c>
      <c r="F10" s="30" t="s">
        <v>59</v>
      </c>
      <c r="G10" s="230" t="s">
        <v>60</v>
      </c>
      <c r="H10" s="230" t="s">
        <v>296</v>
      </c>
      <c r="I10" s="230" t="s">
        <v>295</v>
      </c>
      <c r="J10" s="240" t="s">
        <v>297</v>
      </c>
      <c r="K10" s="34">
        <v>44652</v>
      </c>
      <c r="L10" s="34">
        <v>44696</v>
      </c>
      <c r="M10" s="31" t="s">
        <v>211</v>
      </c>
      <c r="N10" s="231" t="s">
        <v>307</v>
      </c>
      <c r="O10" s="231" t="s">
        <v>308</v>
      </c>
      <c r="P10" s="231" t="s">
        <v>61</v>
      </c>
      <c r="Q10" s="203">
        <v>0.66659999999999997</v>
      </c>
      <c r="R10" s="32">
        <v>2022</v>
      </c>
      <c r="S10" s="62">
        <v>1</v>
      </c>
      <c r="T10" s="208"/>
      <c r="U10" s="208"/>
      <c r="V10" s="208"/>
      <c r="W10" s="62">
        <v>1</v>
      </c>
      <c r="X10" s="193"/>
      <c r="Y10" s="193"/>
      <c r="Z10" s="193"/>
      <c r="AA10" s="193"/>
      <c r="AB10" s="218" t="str">
        <f>IF(SUM(X10:AA10)=0,"",SUM(X10:AA10))</f>
        <v/>
      </c>
      <c r="AC10" s="194"/>
      <c r="AD10" s="32" t="s">
        <v>62</v>
      </c>
      <c r="AE10" s="194"/>
      <c r="AF10" s="32"/>
      <c r="AG10" s="194"/>
      <c r="AH10" s="32"/>
      <c r="AI10" s="194"/>
      <c r="AJ10" s="32"/>
      <c r="AK10" s="209"/>
      <c r="AL10" s="209"/>
      <c r="AM10" s="209"/>
      <c r="AN10" s="209"/>
      <c r="AO10" s="209"/>
      <c r="AP10" s="209"/>
      <c r="AQ10" s="209"/>
      <c r="AR10" s="209"/>
      <c r="AS10" s="209" t="str">
        <f>IF(SUM(AC10,AE10,AG10,AI10,AK10,AM10,AO10,AQ10)=0,"",SUM(AC10,AE10,AG10,AI10,AK10,AM10,AO10,AQ10))</f>
        <v/>
      </c>
      <c r="AT10" s="33"/>
      <c r="AU10" s="204"/>
      <c r="AV10" s="62" t="str">
        <f>IF(AU10="","",IF(IF(OR(P10=Desplegables!$B$5,P10=Desplegables!$B$6,),(Q10-AU10)/(Q10-#REF!),AU10/#REF!)&lt;0,0%,IF(IF(OR(P10=Desplegables!$B$5,P10=Desplegables!$B$6,),(Q10-AU10)/(Q10-#REF!),AU10/#REF!)&gt;1,100%,IF(OR(P10=Desplegables!$B$5,P10=Desplegables!$B$6,),(Q10-AU10)/(Q10-#REF!),AU10/#REF!))))</f>
        <v/>
      </c>
      <c r="AW10" s="62" t="str">
        <f>IF(AU10="","",IF(IF(OR(P10=Desplegables!$B$5,P10=Desplegables!$B$6,),(Q10-AU10)/(Q10-W10),AU10/W10)&lt;0,0%,IF(IF(OR(P10=Desplegables!$B$5,P10=Desplegables!$B$6,),(Q10-AU10)/(Q10-W10),AU10/W10)&gt;1,100%,IF(OR(P10=Desplegables!$B$5,P10=Desplegables!$B$6,),(Q10-AU10)/(Q10-W10),AU10/W10))))</f>
        <v/>
      </c>
      <c r="AX10" s="194"/>
      <c r="AY10" s="62" t="str">
        <f>IF(AX10="","",IF(AX10/SUM(#REF!,#REF!)&gt;1,100%,AX10/SUM(#REF!,#REF!)))</f>
        <v/>
      </c>
      <c r="AZ10" s="281">
        <f>IFERROR((SUMPRODUCT($E$10:$E$11,AV10:AV11)*100%)/SUM($E$10:$E$11),"")</f>
        <v>0</v>
      </c>
      <c r="BA10" s="281">
        <f>IFERROR((SUMPRODUCT($E$10:$E$11,AW10:AW11)*100%)/SUM($E$10:$E$11),"")</f>
        <v>0</v>
      </c>
      <c r="BB10" s="204"/>
      <c r="BC10" s="62" t="str">
        <f>IF(BB10="","",IF(IF(OR(P10=Desplegables!$B$5,P10=Desplegables!$B$6,),(Q10-BB10)/(Q10-#REF!),BB10/#REF!)&lt;0,0%,IF(IF(OR(P10=Desplegables!$B$5,P10=Desplegables!$B$6,),(Q10-BB10)/(Q10-#REF!),BB10/#REF!)&gt;1,100%,IF(OR(P10=Desplegables!$B$5,P10=Desplegables!$B$6,),(Q10-BB10)/(Q10-#REF!),BB10/#REF!))))</f>
        <v/>
      </c>
      <c r="BD10" s="62" t="str">
        <f>IF(BB10="","",IF(IF(OR(P10=Desplegables!$B$5,P10=Desplegables!$B$6,),(Q10-BB10)/(Q10-W10),BB10/W10)&lt;0,0%,IF(IF(OR(P10=Desplegables!$B$5,P10=Desplegables!$B$6,),(Q10-BB10)/(Q10-W10),BB10/W10)&gt;1,100%,IF(OR(P10=Desplegables!$B$5,P10=Desplegables!$B$6,),(Q10-BB10)/(Q10-W10),BB10/W10))))</f>
        <v/>
      </c>
      <c r="BE10" s="194"/>
      <c r="BF10" s="62" t="str">
        <f>IF(SUM(AX10,BE10)=0,"",IF(SUM(AX10,BE10)/SUM(#REF!,#REF!)&gt;1,100%,SUM(AX10,BE10)/SUM(#REF!,#REF!)))</f>
        <v/>
      </c>
      <c r="BG10" s="281">
        <f>IFERROR((SUMPRODUCT($E$10:$E$11,BC10:BC11)*100%)/SUM($E$10:$E$11),"")</f>
        <v>0</v>
      </c>
      <c r="BH10" s="281">
        <f>IFERROR((SUMPRODUCT($E$10:$E$11,BD10:BD11)*100%)/SUM($E$10:$E$11),"")</f>
        <v>0</v>
      </c>
      <c r="BI10" s="204"/>
      <c r="BJ10" s="62" t="str">
        <f>IF(BI10="","",IF(IF(OR(P10=Desplegables!$B$5,P10=Desplegables!$B$6,),(Q10-BI10)/(Q10-S10),BI10/S10)&lt;0,0%,IF(IF(OR(P10=Desplegables!$B$5,P10=Desplegables!$B$6,),(Q10-BI10)/(Q10-S10),BI10/S10)&gt;1,100%,IF(OR(P10=Desplegables!$B$5,P10=Desplegables!$B$6,),(Q10-BI10)/(Q10-S10),BI10/S10))))</f>
        <v/>
      </c>
      <c r="BK10" s="62" t="str">
        <f>IF(BI10="","",IF(IF(OR(P10=Desplegables!$B$5,P10=Desplegables!$B$6,),(Q10-BI10)/(Q10-W10),IF(P10=Desplegables!$B$3,AVERAGE(BI10,BB10)/W10,BI10/W10))&lt;0,0%,IF(IF(OR(P10=Desplegables!$B$5,P10=Desplegables!$B$6,),(Q10-BI10)/(Q10-W10),IF(P10=Desplegables!$B$3,AVERAGE(BI10,BB10)/W10,BI10/W10))&gt;1,100%,IF(OR(P10=Desplegables!$B$5,P10=Desplegables!$B$6,),(Q10-BI10)/(Q10-W10),IF(P10=Desplegables!$B$3,AVERAGE(BI10,BB10)/W10,BI10/W10)))))</f>
        <v/>
      </c>
      <c r="BL10" s="194"/>
      <c r="BM10" s="62" t="str">
        <f>IF(BL10="","",IF(BL10/SUM(AC10,AE10)&gt;1,100%,BL10/SUM(AC10,AE10)))</f>
        <v/>
      </c>
      <c r="BN10" s="281">
        <f>IFERROR((SUMPRODUCT($E$10:$E$11,BJ10:BJ11)*100%)/SUM($E$10:$E$11),"")</f>
        <v>0</v>
      </c>
      <c r="BO10" s="281">
        <f>IFERROR((SUMPRODUCT($E$10:$E$11,BK10:BK11)*100%)/SUM($E$10:$E$11),"")</f>
        <v>0</v>
      </c>
      <c r="BP10" s="204"/>
      <c r="BQ10" s="62" t="str">
        <f>IF(BP10="","",IF(IF(OR(P10=Desplegables!$B$5,P10=Desplegables!$B$6,),(Q10-BP10)/(Q10-S10),BP10/S10)&lt;0,0%,IF(IF(OR(P10=Desplegables!$B$5,P10=Desplegables!$B$6,),(Q10-BP10)/(Q10-S10),BP10/S10)&gt;1,100%,IF(OR(P10=Desplegables!$B$5,P10=Desplegables!$B$6,),(Q10-BP10)/(Q10-S10),BP10/S10))))</f>
        <v/>
      </c>
      <c r="BR10" s="62" t="str">
        <f>IF(BP10="","",IF(IF(OR(P10=Desplegables!$B$5,P10=Desplegables!$B$6,),(Q10-BP10)/(Q10-W10),IF(P10=Desplegables!$B$3,AVERAGE(BP10,BB10)/W10,BP10/W10))&lt;0,0%,IF(IF(OR(P10=Desplegables!$B$5,P10=Desplegables!$B$6,),(Q10-BP10)/(Q10-W10),IF(P10=Desplegables!$B$3,AVERAGE(BP10,BB10)/W10,BP10/W10))&gt;1,100%,IF(OR(P10=Desplegables!$B$5,P10=Desplegables!$B$6,),(Q10-BP10)/(Q10-W10),IF(P10=Desplegables!$B$3,AVERAGE(BP10,BB10)/W10,BP10/W10)))))</f>
        <v/>
      </c>
      <c r="BS10" s="194"/>
      <c r="BT10" s="62" t="str">
        <f>IF(SUM(BL10,BS10)=0,"",IF(SUM(BL10,BS10)/SUM(AC10,AE10)&gt;1,100%,SUM(BL10,BS10)/SUM(AC10,AE10)))</f>
        <v/>
      </c>
      <c r="BU10" s="281">
        <f>IFERROR((SUMPRODUCT($E$10:$E$11,BQ10:BQ11)*100%)/SUM($E$10:$E$11),"")</f>
        <v>0</v>
      </c>
      <c r="BV10" s="281">
        <f>IFERROR((SUMPRODUCT($E$10:$E$11,BR10:BR11)*100%)/SUM($E$10:$E$11),"")</f>
        <v>0</v>
      </c>
      <c r="BW10" s="204"/>
      <c r="BX10" s="62" t="str">
        <f>IF(BW10="","",IF(IF(OR(P10=Desplegables!$B$5,P10=Desplegables!$B$6,),(Q10-BW10)/(Q10-W10),IF(P10=Desplegables!$B$3,BW10/T10,BW10/W10))&lt;0,0%,IF(IF(OR(P10=Desplegables!$B$5,P10=Desplegables!$B$6,),(Q10-BW10)/(Q10-W10),IF(P10=Desplegables!$B$3,BW10/T10,BW10/W10))&gt;1,100%,IF(OR(P10=Desplegables!$B$5,P10=Desplegables!$B$6,),(Q10-BW10)/(Q10-W10),IF(P10=Desplegables!$B$3,BW10/T10,BW10/W10)))))</f>
        <v/>
      </c>
      <c r="BY10" s="62" t="str">
        <f>IF(BW10="","",IF(IF(OR(P10=Desplegables!$B$5,P10=Desplegables!$B$6,),(Q10-BW10)/(Q10-W10),IF(P10=Desplegables!$B$3,AVERAGE(BW10,BP10,BB10)/W10,BW10/W10))&lt;0,0%,IF(IF(OR(P10=Desplegables!$B$5,P10=Desplegables!$B$6,),(Q10-BW10)/(Q10-W10),IF(P10=Desplegables!$B$3,AVERAGE(BW10,BP10,BB10)/W10,BW10/W10))&gt;1,100%,IF(OR(P10=Desplegables!$B$5,P10=Desplegables!$B$6,),(Q10-BW10)/(Q10-W10),IF(P10=Desplegables!$B$3,AVERAGE(BW10,BP10,BB10)/W10,BW10/W10)))))</f>
        <v/>
      </c>
      <c r="BZ10" s="194"/>
      <c r="CA10" s="62" t="str">
        <f>IF(BZ10="","",IF(BZ10/SUM(AG10,AI10)&gt;1,100%,BZ10/SUM(AG10,AI10)))</f>
        <v/>
      </c>
      <c r="CB10" s="281">
        <f>IFERROR((SUMPRODUCT($E$10:$E$11,BX10:BX11)*100%)/SUM($E$10:$E$11),"")</f>
        <v>0</v>
      </c>
      <c r="CC10" s="281">
        <f>IFERROR((SUMPRODUCT($E$10:$E$11,BY10:BY11)*100%)/SUM($E$10:$E$11),"")</f>
        <v>0</v>
      </c>
      <c r="CD10" s="204"/>
      <c r="CE10" s="62" t="str">
        <f>IF(CD10="","",IF(IF(OR(P10=Desplegables!$B$5,P10=Desplegables!$B$6,),(Q10-CD10)/(Q10-W10),IF(P10=Desplegables!$B$3,CD10/T10,CD10/W10))&lt;0,0%,IF(IF(OR(P10=Desplegables!$B$5,P10=Desplegables!$B$6,),(Q10-CD10)/(Q10-W10),IF(P10=Desplegables!$B$3,CD10/T10,CD10/W10))&gt;1,100%,IF(OR(P10=Desplegables!$B$5,P10=Desplegables!$B$6,),(Q10-CD10)/(Q10-W10),IF(P10=Desplegables!$B$3,CD10/T10,CD10/W10)))))</f>
        <v/>
      </c>
      <c r="CF10" s="62" t="str">
        <f>IF(CD10="","",IF(IF(OR(P10=Desplegables!$B$5,P10=Desplegables!$B$6,),(Q10-CD10)/(Q10-W10),IF(P10=Desplegables!$B$3,AVERAGE(CD10,BP10,BB10)/W10,CD10/W10))&lt;0,0%,IF(IF(OR(P10=Desplegables!$B$5,P10=Desplegables!$B$6,),(Q10-CD10)/(Q10-W10),IF(P10=Desplegables!$B$3,AVERAGE(CD10,BP10,BB10)/W10,CD10/W10))&gt;1,100%,IF(OR(P10=Desplegables!$B$5,P10=Desplegables!$B$6,),(Q10-CD10)/(Q10-W10),IF(P10=Desplegables!$B$3,AVERAGE(CD10,BP10,BB10)/W10,CD10/W10)))))</f>
        <v/>
      </c>
      <c r="CG10" s="194"/>
      <c r="CH10" s="62" t="str">
        <f>IF(SUM(BZ10,CG10)=0,"",IF(SUM(BZ10,CG10)/SUM(AG10,AI10)&gt;1,100%,SUM(BZ10,CG10)/SUM(AG10,AI10)))</f>
        <v/>
      </c>
      <c r="CI10" s="281">
        <f>IFERROR((SUMPRODUCT($E$10:$E$11,CE10:CE11)*100%)/SUM($E$10:$E$11),"")</f>
        <v>0</v>
      </c>
      <c r="CJ10" s="281">
        <f>IFERROR((SUMPRODUCT($E$10:$E$11,CF10:CF11)*100%)/SUM($E$10:$E$11),"")</f>
        <v>0</v>
      </c>
    </row>
    <row r="11" spans="1:88" ht="196.5" customHeight="1" thickBot="1">
      <c r="A11" s="22"/>
      <c r="B11" s="268"/>
      <c r="C11" s="273"/>
      <c r="D11" s="245" t="s">
        <v>309</v>
      </c>
      <c r="E11" s="233">
        <v>0.8</v>
      </c>
      <c r="F11" s="30" t="s">
        <v>63</v>
      </c>
      <c r="G11" s="230" t="s">
        <v>60</v>
      </c>
      <c r="H11" s="230" t="s">
        <v>296</v>
      </c>
      <c r="I11" s="230" t="s">
        <v>295</v>
      </c>
      <c r="J11" s="240" t="s">
        <v>297</v>
      </c>
      <c r="K11" s="34">
        <v>44697</v>
      </c>
      <c r="L11" s="34">
        <v>46022</v>
      </c>
      <c r="M11" s="31" t="s">
        <v>64</v>
      </c>
      <c r="N11" s="242" t="s">
        <v>303</v>
      </c>
      <c r="O11" s="242" t="s">
        <v>304</v>
      </c>
      <c r="P11" s="231" t="s">
        <v>61</v>
      </c>
      <c r="Q11" s="234">
        <v>0</v>
      </c>
      <c r="R11" s="32">
        <v>2022</v>
      </c>
      <c r="S11" s="235">
        <v>2</v>
      </c>
      <c r="T11" s="235">
        <v>4</v>
      </c>
      <c r="U11" s="236">
        <v>6</v>
      </c>
      <c r="V11" s="236">
        <v>8</v>
      </c>
      <c r="W11" s="237">
        <v>8</v>
      </c>
      <c r="X11" s="193"/>
      <c r="Y11" s="193"/>
      <c r="Z11" s="193"/>
      <c r="AA11" s="193"/>
      <c r="AB11" s="218" t="str">
        <f>IF(SUM(X11:AA11)=0,"",SUM(X11:AA11))</f>
        <v/>
      </c>
      <c r="AC11" s="194"/>
      <c r="AD11" s="210" t="s">
        <v>62</v>
      </c>
      <c r="AE11" s="194"/>
      <c r="AF11" s="32"/>
      <c r="AG11" s="194"/>
      <c r="AH11" s="210" t="s">
        <v>62</v>
      </c>
      <c r="AI11" s="194"/>
      <c r="AJ11" s="32"/>
      <c r="AK11" s="209"/>
      <c r="AL11" s="210" t="s">
        <v>62</v>
      </c>
      <c r="AM11" s="209"/>
      <c r="AN11" s="209"/>
      <c r="AO11" s="209"/>
      <c r="AP11" s="210" t="s">
        <v>62</v>
      </c>
      <c r="AQ11" s="209"/>
      <c r="AR11" s="209"/>
      <c r="AS11" s="209" t="str">
        <f>IF(SUM(AC11,AE11,AG11,AI11,AK11,AM11,AO11,AQ11)=0,"",SUM(AC11,AE11,AG11,AI11,AK11,AM11,AO11,AQ11))</f>
        <v/>
      </c>
      <c r="AT11" s="33"/>
      <c r="AU11" s="204"/>
      <c r="AV11" s="62"/>
      <c r="AW11" s="62"/>
      <c r="AX11" s="194"/>
      <c r="AY11" s="62"/>
      <c r="AZ11" s="281"/>
      <c r="BA11" s="281"/>
      <c r="BB11" s="204"/>
      <c r="BC11" s="62"/>
      <c r="BD11" s="62"/>
      <c r="BE11" s="194"/>
      <c r="BF11" s="62"/>
      <c r="BG11" s="281"/>
      <c r="BH11" s="281"/>
      <c r="BI11" s="204"/>
      <c r="BJ11" s="62"/>
      <c r="BK11" s="62"/>
      <c r="BL11" s="194"/>
      <c r="BM11" s="62"/>
      <c r="BN11" s="281"/>
      <c r="BO11" s="281"/>
      <c r="BP11" s="204"/>
      <c r="BQ11" s="62"/>
      <c r="BR11" s="62"/>
      <c r="BS11" s="194"/>
      <c r="BT11" s="62"/>
      <c r="BU11" s="281"/>
      <c r="BV11" s="281"/>
      <c r="BW11" s="204"/>
      <c r="BX11" s="62"/>
      <c r="BY11" s="62"/>
      <c r="BZ11" s="194"/>
      <c r="CA11" s="62"/>
      <c r="CB11" s="281"/>
      <c r="CC11" s="281"/>
      <c r="CD11" s="204"/>
      <c r="CE11" s="62"/>
      <c r="CF11" s="62"/>
      <c r="CG11" s="194"/>
      <c r="CH11" s="62"/>
      <c r="CI11" s="281"/>
      <c r="CJ11" s="281"/>
    </row>
    <row r="12" spans="1:88" ht="24" customHeight="1">
      <c r="A12" s="64"/>
      <c r="B12" s="66"/>
      <c r="C12" s="65"/>
      <c r="D12" s="65"/>
      <c r="E12" s="65"/>
      <c r="F12" s="65"/>
      <c r="G12" s="65"/>
      <c r="H12" s="65"/>
      <c r="I12" s="65"/>
      <c r="J12" s="65"/>
      <c r="K12" s="65"/>
      <c r="L12" s="65"/>
      <c r="M12" s="65"/>
      <c r="N12" s="65"/>
      <c r="O12" s="65"/>
      <c r="P12" s="65"/>
      <c r="Q12" s="65"/>
      <c r="R12" s="65"/>
      <c r="T12" s="241" t="s">
        <v>298</v>
      </c>
      <c r="V12" s="65"/>
      <c r="X12" s="35" t="str">
        <f>IF(SUM(X10:X11)=0,"",SUM(X10:X11))</f>
        <v/>
      </c>
      <c r="Y12" s="35" t="str">
        <f t="shared" ref="Y12:AB12" si="0">IF(SUM(Y10:Y11)=0,"",SUM(Y10:Y11))</f>
        <v/>
      </c>
      <c r="Z12" s="35" t="str">
        <f t="shared" si="0"/>
        <v/>
      </c>
      <c r="AA12" s="35" t="str">
        <f t="shared" si="0"/>
        <v/>
      </c>
      <c r="AB12" s="219" t="str">
        <f t="shared" si="0"/>
        <v/>
      </c>
      <c r="AC12" s="246" t="str">
        <f>IF((SUM(AC10:AC11)+SUM(AE10:AE11))=0,"",SUM(AC10:AC11)+SUM(AE10:AE11))</f>
        <v/>
      </c>
      <c r="AD12" s="247"/>
      <c r="AE12" s="247"/>
      <c r="AF12" s="248"/>
      <c r="AG12" s="246" t="str">
        <f>IF((SUM(AG10:AG11)+SUM(AI10:AI11))=0,"",SUM(AG10:AG11)+SUM(AI10:AI11))</f>
        <v/>
      </c>
      <c r="AH12" s="247"/>
      <c r="AI12" s="247"/>
      <c r="AJ12" s="248"/>
      <c r="AK12" s="246" t="str">
        <f>IF((SUM(AK10:AK11)+SUM(AM10:AM11))=0,"",SUM(AK10:AK11)+SUM(AM10:AM11))</f>
        <v/>
      </c>
      <c r="AL12" s="247"/>
      <c r="AM12" s="247"/>
      <c r="AN12" s="248"/>
      <c r="AO12" s="246" t="str">
        <f>IF((SUM(AO10:AO11)+SUM(AQ10:AQ11))=0,"",SUM(AO10:AO11)+SUM(AQ10:AQ11))</f>
        <v/>
      </c>
      <c r="AP12" s="247"/>
      <c r="AQ12" s="247"/>
      <c r="AR12" s="248"/>
      <c r="AS12" s="35" t="str">
        <f>IF(SUM(AS10:AS11)=0,"",SUM(AS10:AS11))</f>
        <v/>
      </c>
      <c r="AT12" s="206"/>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ht="68.25" customHeight="1">
      <c r="B13" s="67"/>
      <c r="C13" s="68"/>
      <c r="D13" s="68"/>
      <c r="E13" s="68"/>
      <c r="F13" s="68"/>
      <c r="G13" s="68"/>
      <c r="H13" s="68"/>
      <c r="I13" s="68"/>
      <c r="J13" s="68"/>
      <c r="K13" s="68"/>
      <c r="L13" s="68"/>
      <c r="M13" s="68"/>
      <c r="N13" s="68"/>
      <c r="O13" s="68"/>
      <c r="P13" s="68"/>
      <c r="Q13" s="68"/>
      <c r="R13" s="68" t="s">
        <v>65</v>
      </c>
      <c r="S13" s="68"/>
      <c r="T13" s="68"/>
      <c r="U13" s="68"/>
      <c r="V13" s="68"/>
      <c r="W13" s="68"/>
      <c r="X13" s="68"/>
      <c r="Y13" s="68"/>
      <c r="Z13" s="68"/>
      <c r="AA13" s="68"/>
      <c r="AB13" s="220"/>
      <c r="AC13" s="70" t="str">
        <f>IF(OR(X12="",AC12=""),"",AC12-X12)</f>
        <v/>
      </c>
      <c r="AD13" s="76"/>
      <c r="AE13" s="75"/>
      <c r="AF13" s="77"/>
      <c r="AG13" s="70" t="str">
        <f>IF(OR(Y12="",AG12=""),"",AG12-Y12)</f>
        <v/>
      </c>
      <c r="AH13" s="76"/>
      <c r="AI13" s="75"/>
      <c r="AJ13" s="77"/>
      <c r="AK13" s="70" t="str">
        <f>IF(OR(AC12="",Z12=""),"",Z12-AC12)</f>
        <v/>
      </c>
      <c r="AL13" s="76"/>
      <c r="AM13" s="75"/>
      <c r="AN13" s="77"/>
      <c r="AO13" s="70" t="str">
        <f>IF(OR(AA12="",AO12=""),"",AO12-AA12)</f>
        <v/>
      </c>
      <c r="AP13" s="76"/>
      <c r="AQ13" s="75"/>
      <c r="AR13" s="77"/>
      <c r="AS13" s="70" t="str">
        <f>IF(OR(AB12="",AS12=""),"",AS12-AB12)</f>
        <v/>
      </c>
      <c r="AT13" s="207" t="s">
        <v>66</v>
      </c>
      <c r="AU13" s="282"/>
      <c r="AV13" s="282"/>
      <c r="AW13" s="282"/>
      <c r="AX13" s="198" t="str">
        <f>IF(SUM(AX10:AX11)=0,"",SUM(AX10:AX11))</f>
        <v/>
      </c>
      <c r="AY13" s="62" t="str">
        <f>IFERROR(AX13/#REF!,"")</f>
        <v/>
      </c>
      <c r="AZ13" s="203" t="str">
        <f>IF(SUMPRODUCT(AZ10:AZ11,$C$10:$C$11)=0,"",SUMPRODUCT(AZ10:AZ11,$C$10:$C$11))</f>
        <v/>
      </c>
      <c r="BA13" s="203" t="str">
        <f>IF(SUMPRODUCT(BA10:BA11,$C$10:$C$11)=0,"",SUMPRODUCT(BA10:BA11,$C$10:$C$11))</f>
        <v/>
      </c>
      <c r="BB13" s="283"/>
      <c r="BC13" s="283"/>
      <c r="BD13" s="283"/>
      <c r="BE13" s="198" t="str">
        <f>IF(SUM(BE10:BE11,AX10:AX11)=0,"",SUM(BE10:BE11,AX10:AX11))</f>
        <v/>
      </c>
      <c r="BF13" s="62" t="str">
        <f>IFERROR(BE13/#REF!,"")</f>
        <v/>
      </c>
      <c r="BG13" s="203" t="str">
        <f>IF(SUMPRODUCT(BG10:BG11,$C$10:$C$11)=0,"",SUMPRODUCT(BG10:BG11,$C$10:$C$11))</f>
        <v/>
      </c>
      <c r="BH13" s="203" t="str">
        <f>IF(SUMPRODUCT(BH10:BH11,$C$10:$C$11)=0,"",SUMPRODUCT(BH10:BH11,$C$10:$C$11))</f>
        <v/>
      </c>
      <c r="BI13" s="283"/>
      <c r="BJ13" s="283"/>
      <c r="BK13" s="283"/>
      <c r="BL13" s="198" t="str">
        <f>IF(SUM(BL10:BL11)=0,"",SUM(BL10:BL11))</f>
        <v/>
      </c>
      <c r="BM13" s="62" t="str">
        <f>IFERROR(BL13/AC12,"")</f>
        <v/>
      </c>
      <c r="BN13" s="203" t="str">
        <f>IF(SUMPRODUCT(BN10:BN11,$C$10:$C$11)=0,"",SUMPRODUCT(BN10:BN11,$C$10:$C$11))</f>
        <v/>
      </c>
      <c r="BO13" s="203" t="str">
        <f>IF(SUMPRODUCT(BO10:BO11,$C$10:$C$11)=0,"",SUMPRODUCT(BO10:BO11,$C$10:$C$11))</f>
        <v/>
      </c>
      <c r="BP13" s="283"/>
      <c r="BQ13" s="283"/>
      <c r="BR13" s="283"/>
      <c r="BS13" s="198" t="str">
        <f>IF(SUM(BS10:BS11,BL10:BL11)=0,"",SUM(BS10:BS11,BL10:BL11))</f>
        <v/>
      </c>
      <c r="BT13" s="62" t="str">
        <f>IFERROR(BS13/AC12,"")</f>
        <v/>
      </c>
      <c r="BU13" s="203" t="str">
        <f>IF(SUMPRODUCT(BU10:BU11,$C$10:$C$11)=0,"",SUMPRODUCT(BU10:BU11,$C$10:$C$11))</f>
        <v/>
      </c>
      <c r="BV13" s="203" t="str">
        <f>IF(SUMPRODUCT(BV10:BV11,$C$10:$C$11)=0,"",SUMPRODUCT(BV10:BV11,$C$10:$C$11))</f>
        <v/>
      </c>
      <c r="BW13" s="283"/>
      <c r="BX13" s="283"/>
      <c r="BY13" s="283"/>
      <c r="BZ13" s="198" t="str">
        <f>IF(SUM(BZ10:BZ11)=0,"",SUM(BZ10:BZ11))</f>
        <v/>
      </c>
      <c r="CA13" s="62" t="str">
        <f>IFERROR(BZ13/AG12,"")</f>
        <v/>
      </c>
      <c r="CB13" s="203" t="str">
        <f>IF(SUMPRODUCT(CB10:CB11,$C$10:$C$11)=0,"",SUMPRODUCT(CB10:CB11,$C$10:$C$11))</f>
        <v/>
      </c>
      <c r="CC13" s="203" t="str">
        <f>IF(SUMPRODUCT(CC10:CC11,$C$10:$C$11)=0,"",SUMPRODUCT(CC10:CC11,$C$10:$C$11))</f>
        <v/>
      </c>
      <c r="CD13" s="283"/>
      <c r="CE13" s="283"/>
      <c r="CF13" s="283"/>
      <c r="CG13" s="198" t="str">
        <f>IF(SUM(CG10:CG11,BZ10:BZ11)=0,"",SUM(CG10:CG11,BZ10:BZ11))</f>
        <v/>
      </c>
      <c r="CH13" s="62" t="str">
        <f>IFERROR(CG13/AG12,"")</f>
        <v/>
      </c>
      <c r="CI13" s="203" t="str">
        <f>IF(SUMPRODUCT(CI10:CI11,$C$10:$C$11)=0,"",SUMPRODUCT(CI10:CI11,$C$10:$C$11))</f>
        <v/>
      </c>
      <c r="CJ13" s="203" t="str">
        <f>IF(SUMPRODUCT(CJ10:CJ11,$C$10:$C$11)=0,"",SUMPRODUCT(CJ10:CJ11,$C$10:$C$11))</f>
        <v/>
      </c>
    </row>
    <row r="14" spans="1:88" ht="34.5" customHeight="1" thickBot="1">
      <c r="B14" s="69" t="s">
        <v>67</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221"/>
      <c r="AC14" s="36"/>
      <c r="AD14" s="36"/>
      <c r="AE14" s="36"/>
      <c r="AF14" s="36"/>
      <c r="AG14" s="36"/>
      <c r="AH14" s="36"/>
      <c r="AI14" s="36"/>
      <c r="AJ14" s="36"/>
      <c r="AK14" s="36"/>
      <c r="AL14" s="36"/>
      <c r="AM14" s="36"/>
      <c r="AN14" s="36"/>
      <c r="AO14" s="36"/>
      <c r="AP14" s="36"/>
      <c r="AQ14" s="36"/>
      <c r="AR14" s="36"/>
      <c r="AS14" s="36"/>
      <c r="AT14" s="205"/>
      <c r="AU14" s="205"/>
      <c r="AV14" s="205"/>
      <c r="AW14" s="205"/>
      <c r="AX14" s="205"/>
      <c r="AY14" s="36"/>
      <c r="AZ14" s="36"/>
      <c r="BA14" s="36"/>
      <c r="BB14" s="205"/>
      <c r="BC14" s="205"/>
      <c r="BD14" s="205"/>
      <c r="BE14" s="205"/>
      <c r="BF14" s="36"/>
      <c r="BG14" s="36"/>
      <c r="BH14" s="36"/>
      <c r="BI14" s="205"/>
      <c r="BJ14" s="205"/>
      <c r="BK14" s="205"/>
      <c r="BL14" s="205"/>
      <c r="BM14" s="36"/>
      <c r="BN14" s="36"/>
      <c r="BO14" s="36"/>
      <c r="BP14" s="205"/>
      <c r="BQ14" s="205"/>
      <c r="BR14" s="205"/>
      <c r="BS14" s="205"/>
      <c r="BT14" s="36"/>
      <c r="BU14" s="36"/>
      <c r="BV14" s="36"/>
      <c r="BW14" s="205"/>
      <c r="BX14" s="205"/>
      <c r="BY14" s="205"/>
      <c r="BZ14" s="205"/>
      <c r="CA14" s="36"/>
      <c r="CB14" s="36"/>
      <c r="CC14" s="36"/>
      <c r="CD14" s="205"/>
      <c r="CE14" s="205"/>
      <c r="CF14" s="205"/>
      <c r="CG14" s="205"/>
      <c r="CH14" s="36"/>
      <c r="CI14" s="36"/>
      <c r="CJ14" s="36"/>
    </row>
    <row r="15" spans="1:88" ht="33.75" customHeight="1">
      <c r="B15" s="44" t="s">
        <v>68</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222"/>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row>
    <row r="16" spans="1:88" ht="15.75" customHeight="1">
      <c r="B16" s="269" t="s">
        <v>69</v>
      </c>
      <c r="C16" s="53" t="s">
        <v>70</v>
      </c>
      <c r="D16" s="54"/>
      <c r="E16" s="54"/>
      <c r="F16" s="54"/>
      <c r="G16" s="54"/>
      <c r="H16" s="54"/>
      <c r="I16" s="54"/>
      <c r="J16" s="54"/>
      <c r="K16" s="54"/>
      <c r="L16" s="54"/>
      <c r="M16" s="54"/>
      <c r="N16" s="54"/>
      <c r="O16" s="54"/>
      <c r="P16" s="54"/>
      <c r="Q16" s="54"/>
      <c r="R16" s="54"/>
      <c r="S16" s="54"/>
      <c r="T16" s="54"/>
      <c r="U16" s="54"/>
      <c r="V16" s="54"/>
      <c r="W16" s="54"/>
      <c r="X16" s="54"/>
      <c r="Y16" s="54"/>
      <c r="Z16" s="54"/>
      <c r="AA16" s="54"/>
      <c r="AB16" s="223"/>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row>
    <row r="17" spans="2:88" ht="15.75" customHeight="1">
      <c r="B17" s="270"/>
      <c r="C17" s="55" t="s">
        <v>71</v>
      </c>
      <c r="D17" s="56"/>
      <c r="E17" s="56"/>
      <c r="F17" s="56"/>
      <c r="G17" s="56"/>
      <c r="H17" s="56"/>
      <c r="I17" s="56"/>
      <c r="J17" s="56"/>
      <c r="K17" s="56"/>
      <c r="L17" s="56"/>
      <c r="M17" s="56"/>
      <c r="N17" s="56"/>
      <c r="O17" s="56"/>
      <c r="P17" s="56"/>
      <c r="Q17" s="56"/>
      <c r="R17" s="56"/>
      <c r="S17" s="56"/>
      <c r="T17" s="56"/>
      <c r="U17" s="56"/>
      <c r="V17" s="56"/>
      <c r="W17" s="56"/>
      <c r="X17" s="56"/>
      <c r="Y17" s="56"/>
      <c r="Z17" s="56"/>
      <c r="AA17" s="56"/>
      <c r="AB17" s="224"/>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row>
    <row r="18" spans="2:88" ht="15.75" customHeight="1">
      <c r="B18" s="270"/>
      <c r="C18" s="55" t="s">
        <v>72</v>
      </c>
      <c r="D18" s="56"/>
      <c r="E18" s="56"/>
      <c r="F18" s="56"/>
      <c r="G18" s="56"/>
      <c r="H18" s="56"/>
      <c r="I18" s="56"/>
      <c r="J18" s="56"/>
      <c r="K18" s="56"/>
      <c r="L18" s="56"/>
      <c r="M18" s="56"/>
      <c r="N18" s="56"/>
      <c r="O18" s="56"/>
      <c r="P18" s="56"/>
      <c r="Q18" s="56"/>
      <c r="R18" s="56"/>
      <c r="S18" s="56"/>
      <c r="T18" s="56"/>
      <c r="U18" s="56"/>
      <c r="V18" s="56"/>
      <c r="W18" s="56"/>
      <c r="X18" s="56"/>
      <c r="Y18" s="56"/>
      <c r="Z18" s="56"/>
      <c r="AA18" s="56"/>
      <c r="AB18" s="224"/>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row>
    <row r="19" spans="2:88" ht="15.75" customHeight="1">
      <c r="B19" s="232"/>
      <c r="C19" s="55" t="s">
        <v>73</v>
      </c>
      <c r="D19" s="56"/>
      <c r="E19" s="56"/>
      <c r="F19" s="56"/>
      <c r="G19" s="56"/>
      <c r="H19" s="56"/>
      <c r="I19" s="56"/>
      <c r="J19" s="56"/>
      <c r="K19" s="56"/>
      <c r="L19" s="56"/>
      <c r="M19" s="56"/>
      <c r="N19" s="56"/>
      <c r="O19" s="56"/>
      <c r="P19" s="56"/>
      <c r="Q19" s="56"/>
      <c r="R19" s="56"/>
      <c r="S19" s="56"/>
      <c r="T19" s="56"/>
      <c r="U19" s="56"/>
      <c r="V19" s="56"/>
      <c r="W19" s="56"/>
      <c r="X19" s="56"/>
      <c r="Y19" s="56"/>
      <c r="Z19" s="56"/>
      <c r="AA19" s="56"/>
      <c r="AB19" s="224"/>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row>
    <row r="20" spans="2:88" ht="15.75" customHeight="1">
      <c r="B20" s="256" t="s">
        <v>74</v>
      </c>
      <c r="C20" s="38" t="s">
        <v>75</v>
      </c>
      <c r="D20" s="39"/>
      <c r="E20" s="39"/>
      <c r="F20" s="39"/>
      <c r="G20" s="39"/>
      <c r="H20" s="39"/>
      <c r="I20" s="39"/>
      <c r="J20" s="39"/>
      <c r="K20" s="39"/>
      <c r="L20" s="39"/>
      <c r="M20" s="39"/>
      <c r="N20" s="39"/>
      <c r="O20" s="39"/>
      <c r="P20" s="39"/>
      <c r="Q20" s="39"/>
      <c r="R20" s="39"/>
      <c r="S20" s="39"/>
      <c r="T20" s="39"/>
      <c r="U20" s="39"/>
      <c r="V20" s="39"/>
      <c r="W20" s="39"/>
      <c r="X20" s="39"/>
      <c r="Y20" s="39"/>
      <c r="Z20" s="39"/>
      <c r="AA20" s="39"/>
      <c r="AB20" s="225"/>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row>
    <row r="21" spans="2:88" ht="15.75" customHeight="1">
      <c r="B21" s="257"/>
      <c r="C21" s="40" t="s">
        <v>76</v>
      </c>
      <c r="D21" s="41"/>
      <c r="E21" s="41"/>
      <c r="F21" s="41"/>
      <c r="G21" s="41"/>
      <c r="H21" s="41"/>
      <c r="I21" s="41"/>
      <c r="J21" s="41"/>
      <c r="K21" s="41"/>
      <c r="L21" s="41"/>
      <c r="M21" s="41"/>
      <c r="N21" s="41"/>
      <c r="O21" s="41"/>
      <c r="P21" s="41"/>
      <c r="Q21" s="41"/>
      <c r="R21" s="41"/>
      <c r="S21" s="41"/>
      <c r="T21" s="41"/>
      <c r="U21" s="41"/>
      <c r="V21" s="41"/>
      <c r="W21" s="41"/>
      <c r="X21" s="41"/>
      <c r="Y21" s="41"/>
      <c r="Z21" s="41"/>
      <c r="AA21" s="41"/>
      <c r="AB21" s="226"/>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row>
    <row r="22" spans="2:88" ht="15.75" customHeight="1">
      <c r="B22" s="257"/>
      <c r="C22" s="40" t="s">
        <v>77</v>
      </c>
      <c r="D22" s="41"/>
      <c r="E22" s="41"/>
      <c r="F22" s="41"/>
      <c r="G22" s="41"/>
      <c r="H22" s="41"/>
      <c r="I22" s="41"/>
      <c r="J22" s="41"/>
      <c r="K22" s="41"/>
      <c r="L22" s="41"/>
      <c r="M22" s="41"/>
      <c r="N22" s="41"/>
      <c r="O22" s="41"/>
      <c r="P22" s="41"/>
      <c r="Q22" s="41"/>
      <c r="R22" s="41"/>
      <c r="S22" s="41"/>
      <c r="T22" s="41"/>
      <c r="U22" s="41"/>
      <c r="V22" s="41"/>
      <c r="W22" s="41"/>
      <c r="X22" s="41"/>
      <c r="Y22" s="41"/>
      <c r="Z22" s="41"/>
      <c r="AA22" s="41"/>
      <c r="AB22" s="226"/>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row>
    <row r="23" spans="2:88" ht="15.75" customHeight="1">
      <c r="B23" s="258" t="s">
        <v>78</v>
      </c>
      <c r="C23" s="38" t="s">
        <v>75</v>
      </c>
      <c r="D23" s="39"/>
      <c r="E23" s="39"/>
      <c r="F23" s="39"/>
      <c r="G23" s="39"/>
      <c r="H23" s="39"/>
      <c r="I23" s="39"/>
      <c r="J23" s="39"/>
      <c r="K23" s="39"/>
      <c r="L23" s="39"/>
      <c r="M23" s="39"/>
      <c r="N23" s="39"/>
      <c r="O23" s="39"/>
      <c r="P23" s="39"/>
      <c r="Q23" s="39"/>
      <c r="R23" s="39"/>
      <c r="S23" s="39"/>
      <c r="T23" s="39"/>
      <c r="U23" s="39"/>
      <c r="V23" s="39"/>
      <c r="W23" s="39"/>
      <c r="X23" s="39"/>
      <c r="Y23" s="39"/>
      <c r="Z23" s="39"/>
      <c r="AA23" s="39"/>
      <c r="AB23" s="225"/>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row>
    <row r="24" spans="2:88" ht="15.75" customHeight="1">
      <c r="B24" s="259"/>
      <c r="C24" s="40" t="s">
        <v>76</v>
      </c>
      <c r="D24" s="41"/>
      <c r="E24" s="41"/>
      <c r="F24" s="41"/>
      <c r="G24" s="41"/>
      <c r="H24" s="41"/>
      <c r="I24" s="41"/>
      <c r="J24" s="41"/>
      <c r="K24" s="41"/>
      <c r="L24" s="41"/>
      <c r="M24" s="41"/>
      <c r="N24" s="41"/>
      <c r="O24" s="41"/>
      <c r="P24" s="41"/>
      <c r="Q24" s="41"/>
      <c r="R24" s="41"/>
      <c r="S24" s="41"/>
      <c r="T24" s="41"/>
      <c r="U24" s="41"/>
      <c r="V24" s="41"/>
      <c r="W24" s="41"/>
      <c r="X24" s="41"/>
      <c r="Y24" s="41"/>
      <c r="Z24" s="41"/>
      <c r="AA24" s="41"/>
      <c r="AB24" s="226"/>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row>
    <row r="25" spans="2:88" ht="15.75" customHeight="1">
      <c r="B25" s="259"/>
      <c r="C25" s="40" t="s">
        <v>77</v>
      </c>
      <c r="D25" s="41"/>
      <c r="E25" s="41"/>
      <c r="F25" s="41"/>
      <c r="G25" s="41"/>
      <c r="H25" s="41"/>
      <c r="I25" s="41"/>
      <c r="J25" s="41"/>
      <c r="K25" s="41"/>
      <c r="L25" s="41"/>
      <c r="M25" s="41"/>
      <c r="N25" s="41"/>
      <c r="O25" s="41"/>
      <c r="P25" s="41"/>
      <c r="Q25" s="41"/>
      <c r="R25" s="41"/>
      <c r="S25" s="41"/>
      <c r="T25" s="41"/>
      <c r="U25" s="41"/>
      <c r="V25" s="41"/>
      <c r="W25" s="41"/>
      <c r="X25" s="41"/>
      <c r="Y25" s="41"/>
      <c r="Z25" s="41"/>
      <c r="AA25" s="41"/>
      <c r="AB25" s="226"/>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row>
    <row r="26" spans="2:88" ht="15.75" customHeight="1">
      <c r="B26" s="258" t="s">
        <v>79</v>
      </c>
      <c r="C26" s="38" t="s">
        <v>75</v>
      </c>
      <c r="D26" s="39"/>
      <c r="E26" s="39"/>
      <c r="F26" s="39"/>
      <c r="G26" s="39"/>
      <c r="H26" s="39"/>
      <c r="I26" s="39"/>
      <c r="J26" s="39"/>
      <c r="K26" s="39"/>
      <c r="L26" s="39"/>
      <c r="M26" s="39"/>
      <c r="N26" s="39"/>
      <c r="O26" s="39"/>
      <c r="P26" s="39"/>
      <c r="Q26" s="39"/>
      <c r="R26" s="39"/>
      <c r="S26" s="39"/>
      <c r="T26" s="39"/>
      <c r="U26" s="39"/>
      <c r="V26" s="39"/>
      <c r="W26" s="39"/>
      <c r="X26" s="39"/>
      <c r="Y26" s="39"/>
      <c r="Z26" s="39"/>
      <c r="AA26" s="39"/>
      <c r="AB26" s="225"/>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row>
    <row r="27" spans="2:88" ht="15.75" customHeight="1">
      <c r="B27" s="259"/>
      <c r="C27" s="40" t="s">
        <v>76</v>
      </c>
      <c r="D27" s="41"/>
      <c r="E27" s="41"/>
      <c r="F27" s="41"/>
      <c r="G27" s="41"/>
      <c r="H27" s="41"/>
      <c r="I27" s="41"/>
      <c r="J27" s="41"/>
      <c r="K27" s="41"/>
      <c r="L27" s="41"/>
      <c r="M27" s="41"/>
      <c r="N27" s="41"/>
      <c r="O27" s="41"/>
      <c r="P27" s="41"/>
      <c r="Q27" s="41"/>
      <c r="R27" s="41"/>
      <c r="S27" s="41"/>
      <c r="T27" s="41"/>
      <c r="U27" s="41"/>
      <c r="V27" s="41"/>
      <c r="W27" s="41"/>
      <c r="X27" s="41"/>
      <c r="Y27" s="41"/>
      <c r="Z27" s="41"/>
      <c r="AA27" s="41"/>
      <c r="AB27" s="226"/>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row>
    <row r="28" spans="2:88" ht="15.75" customHeight="1">
      <c r="B28" s="259"/>
      <c r="C28" s="40" t="s">
        <v>77</v>
      </c>
      <c r="D28" s="41"/>
      <c r="E28" s="41"/>
      <c r="F28" s="41"/>
      <c r="G28" s="41"/>
      <c r="H28" s="41"/>
      <c r="I28" s="41"/>
      <c r="J28" s="41"/>
      <c r="K28" s="41"/>
      <c r="L28" s="41"/>
      <c r="M28" s="41"/>
      <c r="N28" s="41"/>
      <c r="O28" s="41"/>
      <c r="P28" s="41"/>
      <c r="Q28" s="41"/>
      <c r="R28" s="41"/>
      <c r="S28" s="41"/>
      <c r="T28" s="41"/>
      <c r="U28" s="41"/>
      <c r="V28" s="41"/>
      <c r="W28" s="41"/>
      <c r="X28" s="41"/>
      <c r="Y28" s="41"/>
      <c r="Z28" s="41"/>
      <c r="AA28" s="41"/>
      <c r="AB28" s="226"/>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row>
    <row r="29" spans="2:88" ht="15.75" customHeight="1">
      <c r="B29" s="253" t="s">
        <v>80</v>
      </c>
      <c r="C29" s="38" t="s">
        <v>75</v>
      </c>
      <c r="D29" s="39"/>
      <c r="E29" s="39"/>
      <c r="F29" s="39"/>
      <c r="G29" s="39"/>
      <c r="H29" s="39"/>
      <c r="I29" s="39"/>
      <c r="J29" s="39"/>
      <c r="K29" s="39"/>
      <c r="L29" s="39"/>
      <c r="M29" s="39"/>
      <c r="N29" s="39"/>
      <c r="O29" s="39"/>
      <c r="P29" s="39"/>
      <c r="Q29" s="39"/>
      <c r="R29" s="39"/>
      <c r="S29" s="39"/>
      <c r="T29" s="39"/>
      <c r="U29" s="39"/>
      <c r="V29" s="39"/>
      <c r="W29" s="39"/>
      <c r="X29" s="39"/>
      <c r="Y29" s="39"/>
      <c r="Z29" s="39"/>
      <c r="AA29" s="39"/>
      <c r="AB29" s="225"/>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row>
    <row r="30" spans="2:88" ht="15.75" customHeight="1">
      <c r="B30" s="254"/>
      <c r="C30" s="40" t="s">
        <v>76</v>
      </c>
      <c r="D30" s="41"/>
      <c r="E30" s="41"/>
      <c r="F30" s="41"/>
      <c r="G30" s="41"/>
      <c r="H30" s="41"/>
      <c r="I30" s="41"/>
      <c r="J30" s="41"/>
      <c r="K30" s="41"/>
      <c r="L30" s="41"/>
      <c r="M30" s="41"/>
      <c r="N30" s="41"/>
      <c r="O30" s="41"/>
      <c r="P30" s="41"/>
      <c r="Q30" s="41"/>
      <c r="R30" s="41"/>
      <c r="S30" s="41"/>
      <c r="T30" s="41"/>
      <c r="U30" s="41"/>
      <c r="V30" s="41"/>
      <c r="W30" s="41"/>
      <c r="X30" s="41"/>
      <c r="Y30" s="41"/>
      <c r="Z30" s="41"/>
      <c r="AA30" s="41"/>
      <c r="AB30" s="226"/>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row>
    <row r="31" spans="2:88" ht="15.75" customHeight="1" thickBot="1">
      <c r="B31" s="255"/>
      <c r="C31" s="42" t="s">
        <v>77</v>
      </c>
      <c r="D31" s="43"/>
      <c r="E31" s="43"/>
      <c r="F31" s="43"/>
      <c r="G31" s="43"/>
      <c r="H31" s="43"/>
      <c r="I31" s="43"/>
      <c r="J31" s="43"/>
      <c r="K31" s="43"/>
      <c r="L31" s="43"/>
      <c r="M31" s="43"/>
      <c r="N31" s="43"/>
      <c r="O31" s="43"/>
      <c r="P31" s="43"/>
      <c r="Q31" s="43"/>
      <c r="R31" s="43"/>
      <c r="S31" s="43"/>
      <c r="T31" s="43"/>
      <c r="U31" s="43"/>
      <c r="V31" s="43"/>
      <c r="W31" s="43"/>
      <c r="X31" s="43"/>
      <c r="Y31" s="43"/>
      <c r="Z31" s="43"/>
      <c r="AA31" s="43"/>
      <c r="AB31" s="227"/>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row>
    <row r="32" spans="2:88" ht="15.75" customHeight="1"/>
    <row r="33" spans="2:2" ht="33.75" customHeight="1">
      <c r="B33" s="22" t="s">
        <v>81</v>
      </c>
    </row>
    <row r="34" spans="2:2" ht="33.75" customHeight="1">
      <c r="B34" s="22" t="s">
        <v>82</v>
      </c>
    </row>
    <row r="36" spans="2:2" ht="33.75" customHeight="1">
      <c r="B36" s="22" t="s">
        <v>83</v>
      </c>
    </row>
    <row r="37" spans="2:2" ht="33.75" customHeight="1">
      <c r="B37" s="22" t="s">
        <v>84</v>
      </c>
    </row>
    <row r="50" spans="2:88" ht="33.75" customHeight="1">
      <c r="B50" s="25"/>
      <c r="C50" s="26"/>
      <c r="D50" s="25"/>
      <c r="E50" s="25"/>
      <c r="F50" s="25"/>
      <c r="G50" s="25"/>
      <c r="H50" s="25"/>
      <c r="I50" s="25"/>
      <c r="J50" s="25"/>
      <c r="K50" s="25"/>
      <c r="L50" s="25"/>
      <c r="M50" s="25"/>
      <c r="N50" s="25"/>
      <c r="O50" s="25"/>
      <c r="P50" s="25"/>
      <c r="Q50" s="25"/>
      <c r="R50" s="25"/>
      <c r="S50" s="25"/>
      <c r="T50" s="25"/>
      <c r="U50" s="25"/>
      <c r="V50" s="25"/>
      <c r="W50" s="25"/>
      <c r="X50" s="27"/>
      <c r="Y50" s="27"/>
      <c r="Z50" s="27"/>
      <c r="AA50" s="27"/>
      <c r="AB50" s="229"/>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row>
    <row r="51" spans="2:88" ht="33.75" customHeight="1">
      <c r="B51" s="25"/>
      <c r="C51" s="26"/>
      <c r="D51" s="25"/>
      <c r="E51" s="25"/>
      <c r="F51" s="25"/>
      <c r="G51" s="25"/>
      <c r="H51" s="25"/>
      <c r="I51" s="25"/>
      <c r="J51" s="25"/>
      <c r="K51" s="25"/>
      <c r="L51" s="25"/>
      <c r="M51" s="25"/>
      <c r="N51" s="25"/>
      <c r="O51" s="25"/>
      <c r="P51" s="25"/>
      <c r="Q51" s="25"/>
      <c r="R51" s="25"/>
      <c r="S51" s="25"/>
      <c r="T51" s="25"/>
      <c r="U51" s="25"/>
      <c r="V51" s="25"/>
      <c r="W51" s="25"/>
      <c r="X51" s="27"/>
      <c r="Y51" s="27"/>
      <c r="Z51" s="27"/>
      <c r="AA51" s="27"/>
      <c r="AB51" s="229"/>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row>
    <row r="52" spans="2:88" ht="33.75" customHeight="1">
      <c r="B52" s="25"/>
      <c r="C52" s="26"/>
      <c r="D52" s="25"/>
      <c r="E52" s="25"/>
      <c r="F52" s="25"/>
      <c r="G52" s="25"/>
      <c r="H52" s="25"/>
      <c r="I52" s="25"/>
      <c r="J52" s="25"/>
      <c r="K52" s="25"/>
      <c r="L52" s="25"/>
      <c r="M52" s="25"/>
      <c r="N52" s="25"/>
      <c r="O52" s="25"/>
      <c r="P52" s="25"/>
      <c r="Q52" s="25"/>
      <c r="R52" s="25"/>
      <c r="S52" s="25"/>
      <c r="T52" s="25"/>
      <c r="U52" s="25"/>
      <c r="V52" s="25"/>
      <c r="W52" s="25"/>
      <c r="X52" s="27"/>
      <c r="Y52" s="27"/>
      <c r="Z52" s="27"/>
      <c r="AA52" s="27"/>
      <c r="AB52" s="229"/>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row>
    <row r="53" spans="2:88" ht="33.75" customHeight="1">
      <c r="B53" s="25"/>
      <c r="C53" s="26"/>
      <c r="D53" s="25"/>
      <c r="E53" s="25"/>
      <c r="F53" s="25"/>
      <c r="G53" s="25"/>
      <c r="H53" s="25"/>
      <c r="I53" s="25"/>
      <c r="J53" s="25"/>
      <c r="K53" s="25"/>
      <c r="L53" s="25"/>
      <c r="M53" s="25"/>
      <c r="N53" s="25"/>
      <c r="O53" s="25"/>
      <c r="P53" s="25"/>
      <c r="Q53" s="25"/>
      <c r="R53" s="25"/>
      <c r="S53" s="25"/>
      <c r="T53" s="25"/>
      <c r="U53" s="25"/>
      <c r="V53" s="25"/>
      <c r="W53" s="25"/>
      <c r="X53" s="27"/>
      <c r="Y53" s="27"/>
      <c r="Z53" s="27"/>
      <c r="AA53" s="27"/>
      <c r="AB53" s="229"/>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row>
    <row r="54" spans="2:88" ht="33.75" customHeight="1">
      <c r="B54" s="25"/>
      <c r="C54" s="26"/>
      <c r="D54" s="25"/>
      <c r="E54" s="25"/>
      <c r="F54" s="25"/>
      <c r="G54" s="25"/>
      <c r="H54" s="25"/>
      <c r="I54" s="25"/>
      <c r="J54" s="25"/>
      <c r="K54" s="25"/>
      <c r="L54" s="25"/>
      <c r="M54" s="25"/>
      <c r="N54" s="25"/>
      <c r="O54" s="25"/>
      <c r="P54" s="25"/>
      <c r="Q54" s="25"/>
      <c r="R54" s="25"/>
      <c r="S54" s="25"/>
      <c r="T54" s="25"/>
      <c r="U54" s="25"/>
      <c r="V54" s="25"/>
      <c r="W54" s="25"/>
      <c r="X54" s="27"/>
      <c r="Y54" s="27"/>
      <c r="Z54" s="27"/>
      <c r="AA54" s="27"/>
      <c r="AB54" s="229"/>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row>
    <row r="55" spans="2:88" ht="33.75" customHeight="1">
      <c r="B55" s="25"/>
      <c r="C55" s="26"/>
      <c r="D55" s="25"/>
      <c r="E55" s="25"/>
      <c r="F55" s="25"/>
      <c r="G55" s="25"/>
      <c r="H55" s="25"/>
      <c r="I55" s="25"/>
      <c r="J55" s="25"/>
      <c r="K55" s="25"/>
      <c r="L55" s="25"/>
      <c r="M55" s="25"/>
      <c r="N55" s="25"/>
      <c r="O55" s="25"/>
      <c r="P55" s="25"/>
      <c r="Q55" s="25"/>
      <c r="R55" s="25"/>
      <c r="S55" s="25"/>
      <c r="T55" s="25"/>
      <c r="U55" s="25"/>
      <c r="V55" s="25"/>
      <c r="W55" s="25"/>
      <c r="X55" s="27"/>
      <c r="Y55" s="27"/>
      <c r="Z55" s="27"/>
      <c r="AA55" s="27"/>
      <c r="AB55" s="229"/>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row>
    <row r="56" spans="2:88" ht="33.75" customHeight="1">
      <c r="B56" s="25"/>
      <c r="C56" s="26"/>
      <c r="D56" s="25"/>
      <c r="E56" s="25"/>
      <c r="F56" s="25"/>
      <c r="G56" s="25"/>
      <c r="H56" s="25"/>
      <c r="I56" s="25"/>
      <c r="J56" s="25"/>
      <c r="K56" s="25"/>
      <c r="L56" s="25"/>
      <c r="M56" s="25"/>
      <c r="N56" s="25"/>
      <c r="O56" s="25"/>
      <c r="P56" s="25"/>
      <c r="Q56" s="25"/>
      <c r="R56" s="25"/>
      <c r="S56" s="25"/>
      <c r="T56" s="25"/>
      <c r="U56" s="25"/>
      <c r="V56" s="25"/>
      <c r="W56" s="25"/>
      <c r="X56" s="27"/>
      <c r="Y56" s="27"/>
      <c r="Z56" s="27"/>
      <c r="AA56" s="27"/>
      <c r="AB56" s="229"/>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row>
    <row r="57" spans="2:88" ht="33.75" customHeight="1">
      <c r="B57" s="25"/>
      <c r="C57" s="26"/>
      <c r="D57" s="25"/>
      <c r="E57" s="25"/>
      <c r="F57" s="25"/>
      <c r="G57" s="25"/>
      <c r="H57" s="25"/>
      <c r="I57" s="25"/>
      <c r="J57" s="25"/>
      <c r="K57" s="25"/>
      <c r="L57" s="25"/>
      <c r="M57" s="25"/>
      <c r="N57" s="25"/>
      <c r="O57" s="25"/>
      <c r="P57" s="25"/>
      <c r="Q57" s="25"/>
      <c r="R57" s="25"/>
      <c r="S57" s="25"/>
      <c r="T57" s="25"/>
      <c r="U57" s="25"/>
      <c r="V57" s="25"/>
      <c r="W57" s="25"/>
      <c r="X57" s="27"/>
      <c r="Y57" s="27"/>
      <c r="Z57" s="27"/>
      <c r="AA57" s="27"/>
      <c r="AB57" s="229"/>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row>
    <row r="58" spans="2:88" ht="33.75" customHeight="1">
      <c r="B58" s="25"/>
      <c r="C58" s="26"/>
      <c r="D58" s="25"/>
      <c r="E58" s="25"/>
      <c r="F58" s="25"/>
      <c r="G58" s="25"/>
      <c r="H58" s="25"/>
      <c r="I58" s="25"/>
      <c r="J58" s="25"/>
      <c r="K58" s="25"/>
      <c r="L58" s="25"/>
      <c r="M58" s="25"/>
      <c r="N58" s="25"/>
      <c r="O58" s="25"/>
      <c r="P58" s="25"/>
      <c r="Q58" s="25"/>
      <c r="R58" s="25"/>
      <c r="S58" s="25"/>
      <c r="T58" s="25"/>
      <c r="U58" s="25"/>
      <c r="V58" s="25"/>
      <c r="W58" s="25"/>
      <c r="X58" s="27"/>
      <c r="Y58" s="27"/>
      <c r="Z58" s="27"/>
      <c r="AA58" s="27"/>
      <c r="AB58" s="229"/>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row>
    <row r="59" spans="2:88" ht="33.75" customHeight="1">
      <c r="B59" s="25"/>
      <c r="C59" s="26"/>
      <c r="D59" s="25"/>
      <c r="E59" s="25"/>
      <c r="F59" s="25"/>
      <c r="G59" s="25"/>
      <c r="H59" s="25"/>
      <c r="I59" s="25"/>
      <c r="J59" s="25"/>
      <c r="K59" s="25"/>
      <c r="L59" s="25"/>
      <c r="M59" s="25"/>
      <c r="N59" s="25"/>
      <c r="O59" s="25"/>
      <c r="P59" s="25"/>
      <c r="Q59" s="25"/>
      <c r="R59" s="25"/>
      <c r="S59" s="25"/>
      <c r="T59" s="25"/>
      <c r="U59" s="25"/>
      <c r="V59" s="25"/>
      <c r="W59" s="25"/>
      <c r="X59" s="27"/>
      <c r="Y59" s="27"/>
      <c r="Z59" s="27"/>
      <c r="AA59" s="27"/>
      <c r="AB59" s="229"/>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row>
    <row r="60" spans="2:88" ht="33.75" customHeight="1">
      <c r="B60" s="25"/>
      <c r="C60" s="26"/>
      <c r="D60" s="25"/>
      <c r="E60" s="25"/>
      <c r="F60" s="25"/>
      <c r="G60" s="25"/>
      <c r="H60" s="25"/>
      <c r="I60" s="25"/>
      <c r="J60" s="25"/>
      <c r="K60" s="25"/>
      <c r="L60" s="25"/>
      <c r="M60" s="25"/>
      <c r="N60" s="25"/>
      <c r="O60" s="25"/>
      <c r="P60" s="25"/>
      <c r="Q60" s="25"/>
      <c r="R60" s="25"/>
      <c r="S60" s="25"/>
      <c r="T60" s="25"/>
      <c r="U60" s="25"/>
      <c r="V60" s="25"/>
      <c r="W60" s="25"/>
      <c r="X60" s="27"/>
      <c r="Y60" s="27"/>
      <c r="Z60" s="27"/>
      <c r="AA60" s="27"/>
      <c r="AB60" s="229"/>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row>
    <row r="61" spans="2:88" ht="33.75" customHeight="1">
      <c r="B61" s="25"/>
      <c r="C61" s="26"/>
      <c r="D61" s="25"/>
      <c r="E61" s="25"/>
      <c r="F61" s="25"/>
      <c r="G61" s="25"/>
      <c r="H61" s="25"/>
      <c r="I61" s="25"/>
      <c r="J61" s="25"/>
      <c r="K61" s="25"/>
      <c r="L61" s="25"/>
      <c r="M61" s="25"/>
      <c r="N61" s="25"/>
      <c r="O61" s="25"/>
      <c r="P61" s="25"/>
      <c r="Q61" s="25"/>
      <c r="R61" s="25"/>
      <c r="S61" s="25"/>
      <c r="T61" s="25"/>
      <c r="U61" s="25"/>
      <c r="V61" s="25"/>
      <c r="W61" s="25"/>
      <c r="X61" s="27"/>
      <c r="Y61" s="27"/>
      <c r="Z61" s="27"/>
      <c r="AA61" s="27"/>
      <c r="AB61" s="229"/>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row>
    <row r="62" spans="2:88" ht="33.75" customHeight="1">
      <c r="B62" s="25"/>
      <c r="C62" s="26"/>
      <c r="D62" s="25"/>
      <c r="E62" s="25"/>
      <c r="F62" s="25"/>
      <c r="G62" s="25"/>
      <c r="H62" s="25"/>
      <c r="I62" s="25"/>
      <c r="J62" s="25"/>
      <c r="K62" s="25"/>
      <c r="L62" s="25"/>
      <c r="M62" s="25"/>
      <c r="N62" s="25"/>
      <c r="O62" s="25"/>
      <c r="P62" s="25"/>
      <c r="Q62" s="25"/>
      <c r="R62" s="25"/>
      <c r="S62" s="25"/>
      <c r="T62" s="25"/>
      <c r="U62" s="25"/>
      <c r="V62" s="25"/>
      <c r="W62" s="25"/>
      <c r="X62" s="27"/>
      <c r="Y62" s="27"/>
      <c r="Z62" s="27"/>
      <c r="AA62" s="27"/>
      <c r="AB62" s="229"/>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row>
    <row r="63" spans="2:88" ht="33.75" customHeight="1">
      <c r="B63" s="25"/>
      <c r="C63" s="26"/>
      <c r="D63" s="25"/>
      <c r="E63" s="25"/>
      <c r="F63" s="25"/>
      <c r="G63" s="25"/>
      <c r="H63" s="25"/>
      <c r="I63" s="25"/>
      <c r="J63" s="25"/>
      <c r="K63" s="25"/>
      <c r="L63" s="25"/>
      <c r="M63" s="25"/>
      <c r="N63" s="25"/>
      <c r="O63" s="25"/>
      <c r="P63" s="25"/>
      <c r="Q63" s="25"/>
      <c r="R63" s="25"/>
      <c r="S63" s="25"/>
      <c r="T63" s="25"/>
      <c r="U63" s="25"/>
      <c r="V63" s="25"/>
      <c r="W63" s="25"/>
      <c r="X63" s="27"/>
      <c r="Y63" s="27"/>
      <c r="Z63" s="27"/>
      <c r="AA63" s="27"/>
      <c r="AB63" s="229"/>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row>
    <row r="64" spans="2:88" ht="33.75" customHeight="1">
      <c r="B64" s="25"/>
      <c r="C64" s="26"/>
      <c r="D64" s="25"/>
      <c r="E64" s="25"/>
      <c r="F64" s="25"/>
      <c r="G64" s="25"/>
      <c r="H64" s="25"/>
      <c r="I64" s="25"/>
      <c r="J64" s="25"/>
      <c r="K64" s="25"/>
      <c r="L64" s="25"/>
      <c r="M64" s="25"/>
      <c r="N64" s="25"/>
      <c r="O64" s="25"/>
      <c r="P64" s="25"/>
      <c r="Q64" s="25"/>
      <c r="R64" s="25"/>
      <c r="S64" s="25"/>
      <c r="T64" s="25"/>
      <c r="U64" s="25"/>
      <c r="V64" s="25"/>
      <c r="W64" s="25"/>
      <c r="X64" s="27"/>
      <c r="Y64" s="27"/>
      <c r="Z64" s="27"/>
      <c r="AA64" s="27"/>
      <c r="AB64" s="229"/>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row>
    <row r="65" spans="2:88" ht="33.75" customHeight="1">
      <c r="B65" s="25"/>
      <c r="C65" s="26"/>
      <c r="D65" s="25"/>
      <c r="E65" s="25"/>
      <c r="F65" s="25"/>
      <c r="G65" s="25"/>
      <c r="H65" s="25"/>
      <c r="I65" s="25"/>
      <c r="J65" s="25"/>
      <c r="K65" s="25"/>
      <c r="L65" s="25"/>
      <c r="M65" s="25"/>
      <c r="N65" s="25"/>
      <c r="O65" s="25"/>
      <c r="P65" s="25"/>
      <c r="Q65" s="25"/>
      <c r="R65" s="25"/>
      <c r="S65" s="25"/>
      <c r="T65" s="25"/>
      <c r="U65" s="25"/>
      <c r="V65" s="25"/>
      <c r="W65" s="25"/>
      <c r="X65" s="27"/>
      <c r="Y65" s="27"/>
      <c r="Z65" s="27"/>
      <c r="AA65" s="27"/>
      <c r="AB65" s="229"/>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row>
    <row r="66" spans="2:88" ht="33.75" customHeight="1">
      <c r="B66" s="25"/>
      <c r="C66" s="26"/>
      <c r="D66" s="25"/>
      <c r="E66" s="25"/>
      <c r="F66" s="25"/>
      <c r="G66" s="25"/>
      <c r="H66" s="25"/>
      <c r="I66" s="25"/>
      <c r="J66" s="25"/>
      <c r="K66" s="25"/>
      <c r="L66" s="25"/>
      <c r="M66" s="25"/>
      <c r="N66" s="25"/>
      <c r="O66" s="25"/>
      <c r="P66" s="25"/>
      <c r="Q66" s="25"/>
      <c r="R66" s="25"/>
      <c r="S66" s="25"/>
      <c r="T66" s="25"/>
      <c r="U66" s="25"/>
      <c r="V66" s="25"/>
      <c r="W66" s="25"/>
      <c r="X66" s="27"/>
      <c r="Y66" s="27"/>
      <c r="Z66" s="27"/>
      <c r="AA66" s="27"/>
      <c r="AB66" s="229"/>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row>
    <row r="67" spans="2:88" ht="33.75" customHeight="1">
      <c r="B67" s="25"/>
      <c r="C67" s="26"/>
      <c r="D67" s="25"/>
      <c r="E67" s="25"/>
      <c r="F67" s="25"/>
      <c r="G67" s="25"/>
      <c r="H67" s="25"/>
      <c r="I67" s="25"/>
      <c r="J67" s="25"/>
      <c r="K67" s="25"/>
      <c r="L67" s="25"/>
      <c r="M67" s="25"/>
      <c r="N67" s="25"/>
      <c r="O67" s="25"/>
      <c r="P67" s="25"/>
      <c r="Q67" s="25"/>
      <c r="R67" s="25"/>
      <c r="S67" s="25"/>
      <c r="T67" s="25"/>
      <c r="U67" s="25"/>
      <c r="V67" s="25"/>
      <c r="W67" s="25"/>
      <c r="X67" s="27"/>
      <c r="Y67" s="27"/>
      <c r="Z67" s="27"/>
      <c r="AA67" s="27"/>
      <c r="AB67" s="229"/>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row>
    <row r="68" spans="2:88" ht="33.75" customHeight="1">
      <c r="B68" s="25"/>
      <c r="C68" s="26"/>
      <c r="D68" s="25"/>
      <c r="E68" s="25"/>
      <c r="F68" s="25"/>
      <c r="G68" s="25"/>
      <c r="H68" s="25"/>
      <c r="I68" s="25"/>
      <c r="J68" s="25"/>
      <c r="K68" s="25"/>
      <c r="L68" s="25"/>
      <c r="M68" s="25"/>
      <c r="N68" s="25"/>
      <c r="O68" s="25"/>
      <c r="P68" s="25"/>
      <c r="Q68" s="25"/>
      <c r="R68" s="25"/>
      <c r="S68" s="25"/>
      <c r="T68" s="25"/>
      <c r="U68" s="25"/>
      <c r="V68" s="25"/>
      <c r="W68" s="25"/>
      <c r="X68" s="27"/>
      <c r="Y68" s="27"/>
      <c r="Z68" s="27"/>
      <c r="AA68" s="27"/>
      <c r="AB68" s="229"/>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row>
    <row r="69" spans="2:88" ht="33.75" customHeight="1">
      <c r="B69" s="25"/>
      <c r="C69" s="26"/>
      <c r="D69" s="25"/>
      <c r="E69" s="25"/>
      <c r="F69" s="25"/>
      <c r="G69" s="25"/>
      <c r="H69" s="25"/>
      <c r="I69" s="25"/>
      <c r="J69" s="25"/>
      <c r="K69" s="25"/>
      <c r="L69" s="25"/>
      <c r="M69" s="25"/>
      <c r="N69" s="25"/>
      <c r="O69" s="25"/>
      <c r="P69" s="25"/>
      <c r="Q69" s="25"/>
      <c r="R69" s="25"/>
      <c r="S69" s="25"/>
      <c r="T69" s="25"/>
      <c r="U69" s="25"/>
      <c r="V69" s="25"/>
      <c r="W69" s="25"/>
      <c r="X69" s="27"/>
      <c r="Y69" s="27"/>
      <c r="Z69" s="27"/>
      <c r="AA69" s="27"/>
      <c r="AB69" s="229"/>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row>
    <row r="70" spans="2:88" ht="33.75" customHeight="1">
      <c r="B70" s="25"/>
      <c r="C70" s="26"/>
      <c r="D70" s="25"/>
      <c r="E70" s="25"/>
      <c r="F70" s="25"/>
      <c r="G70" s="25"/>
      <c r="H70" s="25"/>
      <c r="I70" s="25"/>
      <c r="J70" s="25"/>
      <c r="K70" s="25"/>
      <c r="L70" s="25"/>
      <c r="M70" s="25"/>
      <c r="N70" s="25"/>
      <c r="O70" s="25"/>
      <c r="P70" s="25"/>
      <c r="Q70" s="25"/>
      <c r="R70" s="25"/>
      <c r="S70" s="25"/>
      <c r="T70" s="25"/>
      <c r="U70" s="25"/>
      <c r="V70" s="25"/>
      <c r="W70" s="25"/>
      <c r="X70" s="27"/>
      <c r="Y70" s="27"/>
      <c r="Z70" s="27"/>
      <c r="AA70" s="27"/>
      <c r="AB70" s="229"/>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row>
    <row r="71" spans="2:88" ht="33.75" customHeight="1">
      <c r="B71" s="25"/>
      <c r="C71" s="26"/>
      <c r="D71" s="25"/>
      <c r="E71" s="25"/>
      <c r="F71" s="25"/>
      <c r="G71" s="25"/>
      <c r="H71" s="25"/>
      <c r="I71" s="25"/>
      <c r="J71" s="25"/>
      <c r="K71" s="25"/>
      <c r="L71" s="25"/>
      <c r="M71" s="25"/>
      <c r="N71" s="25"/>
      <c r="O71" s="25"/>
      <c r="P71" s="25"/>
      <c r="Q71" s="25"/>
      <c r="R71" s="25"/>
      <c r="S71" s="25"/>
      <c r="T71" s="25"/>
      <c r="U71" s="25"/>
      <c r="V71" s="25"/>
      <c r="W71" s="25"/>
      <c r="X71" s="27"/>
      <c r="Y71" s="27"/>
      <c r="Z71" s="27"/>
      <c r="AA71" s="27"/>
      <c r="AB71" s="229"/>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row>
    <row r="72" spans="2:88" ht="33.75" customHeight="1">
      <c r="B72" s="25"/>
      <c r="C72" s="26"/>
      <c r="D72" s="25"/>
      <c r="E72" s="25"/>
      <c r="F72" s="25"/>
      <c r="G72" s="25"/>
      <c r="H72" s="25"/>
      <c r="I72" s="25"/>
      <c r="J72" s="25"/>
      <c r="K72" s="25"/>
      <c r="L72" s="25"/>
      <c r="M72" s="25"/>
      <c r="N72" s="25"/>
      <c r="O72" s="25"/>
      <c r="P72" s="25"/>
      <c r="Q72" s="25"/>
      <c r="R72" s="25"/>
      <c r="S72" s="25"/>
      <c r="T72" s="25"/>
      <c r="U72" s="25"/>
      <c r="V72" s="25"/>
      <c r="W72" s="25"/>
      <c r="X72" s="27"/>
      <c r="Y72" s="27"/>
      <c r="Z72" s="27"/>
      <c r="AA72" s="27"/>
      <c r="AB72" s="229"/>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row>
    <row r="73" spans="2:88" ht="33.75" customHeight="1">
      <c r="B73" s="25"/>
      <c r="C73" s="26"/>
      <c r="D73" s="25"/>
      <c r="E73" s="25"/>
      <c r="F73" s="25"/>
      <c r="G73" s="25"/>
      <c r="H73" s="25"/>
      <c r="I73" s="25"/>
      <c r="J73" s="25"/>
      <c r="K73" s="25"/>
      <c r="L73" s="25"/>
      <c r="M73" s="25"/>
      <c r="N73" s="25"/>
      <c r="O73" s="25"/>
      <c r="P73" s="25"/>
      <c r="Q73" s="25"/>
      <c r="R73" s="25"/>
      <c r="S73" s="25"/>
      <c r="T73" s="25"/>
      <c r="U73" s="25"/>
      <c r="V73" s="25"/>
      <c r="W73" s="25"/>
      <c r="X73" s="27"/>
      <c r="Y73" s="27"/>
      <c r="Z73" s="27"/>
      <c r="AA73" s="27"/>
      <c r="AB73" s="229"/>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row>
    <row r="74" spans="2:88" ht="33.75" customHeight="1">
      <c r="B74" s="25"/>
      <c r="C74" s="26"/>
      <c r="D74" s="25"/>
      <c r="E74" s="25"/>
      <c r="F74" s="25"/>
      <c r="G74" s="25"/>
      <c r="H74" s="25"/>
      <c r="I74" s="25"/>
      <c r="J74" s="25"/>
      <c r="K74" s="25"/>
      <c r="L74" s="25"/>
      <c r="M74" s="25"/>
      <c r="N74" s="25"/>
      <c r="O74" s="25"/>
      <c r="P74" s="25"/>
      <c r="Q74" s="25"/>
      <c r="R74" s="25"/>
      <c r="S74" s="25"/>
      <c r="T74" s="25"/>
      <c r="U74" s="25"/>
      <c r="V74" s="25"/>
      <c r="W74" s="25"/>
      <c r="X74" s="27"/>
      <c r="Y74" s="27"/>
      <c r="Z74" s="27"/>
      <c r="AA74" s="27"/>
      <c r="AB74" s="229"/>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row>
    <row r="75" spans="2:88" ht="33.75" customHeight="1">
      <c r="B75" s="25"/>
      <c r="C75" s="26"/>
      <c r="D75" s="25"/>
      <c r="E75" s="25"/>
      <c r="F75" s="25"/>
      <c r="G75" s="25"/>
      <c r="H75" s="25"/>
      <c r="I75" s="25"/>
      <c r="J75" s="25"/>
      <c r="K75" s="25"/>
      <c r="L75" s="25"/>
      <c r="M75" s="25"/>
      <c r="N75" s="25"/>
      <c r="O75" s="25"/>
      <c r="P75" s="25"/>
      <c r="Q75" s="25"/>
      <c r="R75" s="25"/>
      <c r="S75" s="25"/>
      <c r="T75" s="25"/>
      <c r="U75" s="25"/>
      <c r="V75" s="25"/>
      <c r="W75" s="25"/>
      <c r="X75" s="27"/>
      <c r="Y75" s="27"/>
      <c r="Z75" s="27"/>
      <c r="AA75" s="27"/>
      <c r="AB75" s="229"/>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row>
    <row r="76" spans="2:88" ht="33.75" customHeight="1">
      <c r="B76" s="25"/>
      <c r="C76" s="26"/>
      <c r="D76" s="25"/>
      <c r="E76" s="25"/>
      <c r="F76" s="25"/>
      <c r="G76" s="25"/>
      <c r="H76" s="25"/>
      <c r="I76" s="25"/>
      <c r="J76" s="25"/>
      <c r="K76" s="25"/>
      <c r="L76" s="25"/>
      <c r="M76" s="25"/>
      <c r="N76" s="25"/>
      <c r="O76" s="25"/>
      <c r="P76" s="25"/>
      <c r="Q76" s="25"/>
      <c r="R76" s="25"/>
      <c r="S76" s="25"/>
      <c r="T76" s="25"/>
      <c r="U76" s="25"/>
      <c r="V76" s="25"/>
      <c r="W76" s="25"/>
      <c r="X76" s="27"/>
      <c r="Y76" s="27"/>
      <c r="Z76" s="27"/>
      <c r="AA76" s="27"/>
      <c r="AB76" s="229"/>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row>
    <row r="77" spans="2:88" ht="33.75" customHeight="1">
      <c r="B77" s="25"/>
      <c r="C77" s="26"/>
      <c r="D77" s="25"/>
      <c r="E77" s="25"/>
      <c r="F77" s="25"/>
      <c r="G77" s="25"/>
      <c r="H77" s="25"/>
      <c r="I77" s="25"/>
      <c r="J77" s="25"/>
      <c r="K77" s="25"/>
      <c r="L77" s="25"/>
      <c r="M77" s="25"/>
      <c r="N77" s="25"/>
      <c r="O77" s="25"/>
      <c r="P77" s="25"/>
      <c r="Q77" s="25"/>
      <c r="R77" s="25"/>
      <c r="S77" s="25"/>
      <c r="T77" s="25"/>
      <c r="U77" s="25"/>
      <c r="V77" s="25"/>
      <c r="W77" s="25"/>
      <c r="X77" s="27"/>
      <c r="Y77" s="27"/>
      <c r="Z77" s="27"/>
      <c r="AA77" s="27"/>
      <c r="AB77" s="229"/>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row>
    <row r="78" spans="2:88" ht="33.75" customHeight="1">
      <c r="B78" s="25"/>
      <c r="C78" s="26"/>
      <c r="D78" s="25"/>
      <c r="E78" s="25"/>
      <c r="F78" s="25"/>
      <c r="G78" s="25"/>
      <c r="H78" s="25"/>
      <c r="I78" s="25"/>
      <c r="J78" s="25"/>
      <c r="K78" s="25"/>
      <c r="L78" s="25"/>
      <c r="M78" s="25"/>
      <c r="N78" s="25"/>
      <c r="O78" s="25"/>
      <c r="P78" s="25"/>
      <c r="Q78" s="25"/>
      <c r="R78" s="25"/>
      <c r="S78" s="25"/>
      <c r="T78" s="25"/>
      <c r="U78" s="25"/>
      <c r="V78" s="25"/>
      <c r="W78" s="25"/>
      <c r="X78" s="27"/>
      <c r="Y78" s="27"/>
      <c r="Z78" s="27"/>
      <c r="AA78" s="27"/>
      <c r="AB78" s="229"/>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row>
    <row r="79" spans="2:88" ht="33.75" customHeight="1">
      <c r="B79" s="25"/>
      <c r="C79" s="26"/>
      <c r="D79" s="25"/>
      <c r="E79" s="25"/>
      <c r="F79" s="25"/>
      <c r="G79" s="25"/>
      <c r="H79" s="25"/>
      <c r="I79" s="25"/>
      <c r="J79" s="25"/>
      <c r="K79" s="25"/>
      <c r="L79" s="25"/>
      <c r="M79" s="25"/>
      <c r="N79" s="25"/>
      <c r="O79" s="25"/>
      <c r="P79" s="25"/>
      <c r="Q79" s="25"/>
      <c r="R79" s="25"/>
      <c r="S79" s="25"/>
      <c r="T79" s="25"/>
      <c r="U79" s="25"/>
      <c r="V79" s="25"/>
      <c r="W79" s="25"/>
      <c r="X79" s="27"/>
      <c r="Y79" s="27"/>
      <c r="Z79" s="27"/>
      <c r="AA79" s="27"/>
      <c r="AB79" s="229"/>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row>
    <row r="80" spans="2:88" ht="33.75" customHeight="1">
      <c r="B80" s="25"/>
      <c r="C80" s="26"/>
      <c r="D80" s="25"/>
      <c r="E80" s="25"/>
      <c r="F80" s="25"/>
      <c r="G80" s="25"/>
      <c r="H80" s="25"/>
      <c r="I80" s="25"/>
      <c r="J80" s="25"/>
      <c r="K80" s="25"/>
      <c r="L80" s="25"/>
      <c r="M80" s="25"/>
      <c r="N80" s="25"/>
      <c r="O80" s="25"/>
      <c r="P80" s="25"/>
      <c r="Q80" s="25"/>
      <c r="R80" s="25"/>
      <c r="S80" s="25"/>
      <c r="T80" s="25"/>
      <c r="U80" s="25"/>
      <c r="V80" s="25"/>
      <c r="W80" s="25"/>
      <c r="X80" s="27"/>
      <c r="Y80" s="27"/>
      <c r="Z80" s="27"/>
      <c r="AA80" s="27"/>
      <c r="AB80" s="229"/>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row>
    <row r="81" spans="2:88" ht="33.75" customHeight="1">
      <c r="B81" s="25"/>
      <c r="C81" s="26"/>
      <c r="D81" s="25"/>
      <c r="E81" s="25"/>
      <c r="F81" s="25"/>
      <c r="G81" s="25"/>
      <c r="H81" s="25"/>
      <c r="I81" s="25"/>
      <c r="J81" s="25"/>
      <c r="K81" s="25"/>
      <c r="L81" s="25"/>
      <c r="M81" s="25"/>
      <c r="N81" s="25"/>
      <c r="O81" s="25"/>
      <c r="P81" s="25"/>
      <c r="Q81" s="25"/>
      <c r="R81" s="25"/>
      <c r="S81" s="25"/>
      <c r="T81" s="25"/>
      <c r="U81" s="25"/>
      <c r="V81" s="25"/>
      <c r="W81" s="25"/>
      <c r="X81" s="27"/>
      <c r="Y81" s="27"/>
      <c r="Z81" s="27"/>
      <c r="AA81" s="27"/>
      <c r="AB81" s="229"/>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row>
    <row r="82" spans="2:88" ht="33.75" customHeight="1">
      <c r="B82" s="25"/>
      <c r="C82" s="26"/>
      <c r="D82" s="25"/>
      <c r="E82" s="25"/>
      <c r="F82" s="25"/>
      <c r="G82" s="25"/>
      <c r="H82" s="25"/>
      <c r="I82" s="25"/>
      <c r="J82" s="25"/>
      <c r="K82" s="25"/>
      <c r="L82" s="25"/>
      <c r="M82" s="25"/>
      <c r="N82" s="25"/>
      <c r="O82" s="25"/>
      <c r="P82" s="25"/>
      <c r="Q82" s="25"/>
      <c r="R82" s="25"/>
      <c r="S82" s="25"/>
      <c r="T82" s="25"/>
      <c r="U82" s="25"/>
      <c r="V82" s="25"/>
      <c r="W82" s="25"/>
      <c r="X82" s="27"/>
      <c r="Y82" s="27"/>
      <c r="Z82" s="27"/>
      <c r="AA82" s="27"/>
      <c r="AB82" s="229"/>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row>
    <row r="83" spans="2:88" ht="33.75" customHeight="1">
      <c r="B83" s="25"/>
      <c r="C83" s="26"/>
      <c r="D83" s="25"/>
      <c r="E83" s="25"/>
      <c r="F83" s="25"/>
      <c r="G83" s="25"/>
      <c r="H83" s="25"/>
      <c r="I83" s="25"/>
      <c r="J83" s="25"/>
      <c r="K83" s="25"/>
      <c r="L83" s="25"/>
      <c r="M83" s="25"/>
      <c r="N83" s="25"/>
      <c r="O83" s="25"/>
      <c r="P83" s="25"/>
      <c r="Q83" s="25"/>
      <c r="R83" s="25"/>
      <c r="S83" s="25"/>
      <c r="T83" s="25"/>
      <c r="U83" s="25"/>
      <c r="V83" s="25"/>
      <c r="W83" s="25"/>
      <c r="X83" s="27"/>
      <c r="Y83" s="27"/>
      <c r="Z83" s="27"/>
      <c r="AA83" s="27"/>
      <c r="AB83" s="229"/>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row>
    <row r="84" spans="2:88" ht="33.75" customHeight="1">
      <c r="B84" s="25"/>
      <c r="C84" s="26"/>
      <c r="D84" s="25"/>
      <c r="E84" s="25"/>
      <c r="F84" s="25"/>
      <c r="G84" s="25"/>
      <c r="H84" s="25"/>
      <c r="I84" s="25"/>
      <c r="J84" s="25"/>
      <c r="K84" s="25"/>
      <c r="L84" s="25"/>
      <c r="M84" s="25"/>
      <c r="N84" s="25"/>
      <c r="O84" s="25"/>
      <c r="P84" s="25"/>
      <c r="Q84" s="25"/>
      <c r="R84" s="25"/>
      <c r="S84" s="25"/>
      <c r="T84" s="25"/>
      <c r="U84" s="25"/>
      <c r="V84" s="25"/>
      <c r="W84" s="25"/>
      <c r="X84" s="27"/>
      <c r="Y84" s="27"/>
      <c r="Z84" s="27"/>
      <c r="AA84" s="27"/>
      <c r="AB84" s="229"/>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row>
    <row r="85" spans="2:88" ht="33.75" customHeight="1">
      <c r="B85" s="25"/>
      <c r="C85" s="26"/>
      <c r="D85" s="25"/>
      <c r="E85" s="25"/>
      <c r="F85" s="25"/>
      <c r="G85" s="25"/>
      <c r="H85" s="25"/>
      <c r="I85" s="25"/>
      <c r="J85" s="25"/>
      <c r="K85" s="25"/>
      <c r="L85" s="25"/>
      <c r="M85" s="25"/>
      <c r="N85" s="25"/>
      <c r="O85" s="25"/>
      <c r="P85" s="25"/>
      <c r="Q85" s="25"/>
      <c r="R85" s="25"/>
      <c r="S85" s="25"/>
      <c r="T85" s="25"/>
      <c r="U85" s="25"/>
      <c r="V85" s="25"/>
      <c r="W85" s="25"/>
      <c r="X85" s="27"/>
      <c r="Y85" s="27"/>
      <c r="Z85" s="27"/>
      <c r="AA85" s="27"/>
      <c r="AB85" s="229"/>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row>
    <row r="86" spans="2:88" ht="33.75" customHeight="1">
      <c r="B86" s="25"/>
      <c r="C86" s="26"/>
      <c r="D86" s="25"/>
      <c r="E86" s="25"/>
      <c r="F86" s="25"/>
      <c r="G86" s="25"/>
      <c r="H86" s="25"/>
      <c r="I86" s="25"/>
      <c r="J86" s="25"/>
      <c r="K86" s="25"/>
      <c r="L86" s="25"/>
      <c r="M86" s="25"/>
      <c r="N86" s="25"/>
      <c r="O86" s="25"/>
      <c r="P86" s="25"/>
      <c r="Q86" s="25"/>
      <c r="R86" s="25"/>
      <c r="S86" s="25"/>
      <c r="T86" s="25"/>
      <c r="U86" s="25"/>
      <c r="V86" s="25"/>
      <c r="W86" s="25"/>
      <c r="X86" s="27"/>
      <c r="Y86" s="27"/>
      <c r="Z86" s="27"/>
      <c r="AA86" s="27"/>
      <c r="AB86" s="229"/>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row>
    <row r="87" spans="2:88" ht="33.75" customHeight="1">
      <c r="B87" s="25"/>
      <c r="C87" s="26"/>
      <c r="D87" s="25"/>
      <c r="E87" s="25"/>
      <c r="F87" s="25"/>
      <c r="G87" s="25"/>
      <c r="H87" s="25"/>
      <c r="I87" s="25"/>
      <c r="J87" s="25"/>
      <c r="K87" s="25"/>
      <c r="L87" s="25"/>
      <c r="M87" s="25"/>
      <c r="N87" s="25"/>
      <c r="O87" s="25"/>
      <c r="P87" s="25"/>
      <c r="Q87" s="25"/>
      <c r="R87" s="25"/>
      <c r="S87" s="25"/>
      <c r="T87" s="25"/>
      <c r="U87" s="25"/>
      <c r="V87" s="25"/>
      <c r="W87" s="25"/>
      <c r="X87" s="27"/>
      <c r="Y87" s="27"/>
      <c r="Z87" s="27"/>
      <c r="AA87" s="27"/>
      <c r="AB87" s="229"/>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row>
    <row r="88" spans="2:88" ht="33.75" customHeight="1">
      <c r="B88" s="25"/>
      <c r="C88" s="26"/>
      <c r="D88" s="25"/>
      <c r="E88" s="25"/>
      <c r="F88" s="25"/>
      <c r="G88" s="25"/>
      <c r="H88" s="25"/>
      <c r="I88" s="25"/>
      <c r="J88" s="25"/>
      <c r="K88" s="25"/>
      <c r="L88" s="25"/>
      <c r="M88" s="25"/>
      <c r="N88" s="25"/>
      <c r="O88" s="25"/>
      <c r="P88" s="25"/>
      <c r="Q88" s="25"/>
      <c r="R88" s="25"/>
      <c r="S88" s="25"/>
      <c r="T88" s="25"/>
      <c r="U88" s="25"/>
      <c r="V88" s="25"/>
      <c r="W88" s="25"/>
      <c r="X88" s="27"/>
      <c r="Y88" s="27"/>
      <c r="Z88" s="27"/>
      <c r="AA88" s="27"/>
      <c r="AB88" s="229"/>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row>
    <row r="89" spans="2:88" ht="33.75" customHeight="1">
      <c r="B89" s="25"/>
      <c r="C89" s="26"/>
      <c r="D89" s="25"/>
      <c r="E89" s="25"/>
      <c r="F89" s="25"/>
      <c r="G89" s="25"/>
      <c r="H89" s="25"/>
      <c r="I89" s="25"/>
      <c r="J89" s="25"/>
      <c r="K89" s="25"/>
      <c r="L89" s="25"/>
      <c r="M89" s="25"/>
      <c r="N89" s="25"/>
      <c r="O89" s="25"/>
      <c r="P89" s="25"/>
      <c r="Q89" s="25"/>
      <c r="R89" s="25"/>
      <c r="S89" s="25"/>
      <c r="T89" s="25"/>
      <c r="U89" s="25"/>
      <c r="V89" s="25"/>
      <c r="W89" s="25"/>
      <c r="X89" s="27"/>
      <c r="Y89" s="27"/>
      <c r="Z89" s="27"/>
      <c r="AA89" s="27"/>
      <c r="AB89" s="229"/>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row>
    <row r="90" spans="2:88" ht="33.75" customHeight="1">
      <c r="B90" s="25"/>
      <c r="C90" s="26"/>
      <c r="D90" s="25"/>
      <c r="E90" s="25"/>
      <c r="F90" s="25"/>
      <c r="G90" s="25"/>
      <c r="H90" s="25"/>
      <c r="I90" s="25"/>
      <c r="J90" s="25"/>
      <c r="K90" s="25"/>
      <c r="L90" s="25"/>
      <c r="M90" s="25"/>
      <c r="N90" s="25"/>
      <c r="O90" s="25"/>
      <c r="P90" s="25"/>
      <c r="Q90" s="25"/>
      <c r="R90" s="25"/>
      <c r="S90" s="25"/>
      <c r="T90" s="25"/>
      <c r="U90" s="25"/>
      <c r="V90" s="25"/>
      <c r="W90" s="25"/>
      <c r="X90" s="27"/>
      <c r="Y90" s="27"/>
      <c r="Z90" s="27"/>
      <c r="AA90" s="27"/>
      <c r="AB90" s="229"/>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row>
    <row r="91" spans="2:88" ht="33.75" customHeight="1">
      <c r="B91" s="25"/>
      <c r="C91" s="26"/>
      <c r="D91" s="25"/>
      <c r="E91" s="25"/>
      <c r="F91" s="25"/>
      <c r="G91" s="25"/>
      <c r="H91" s="25"/>
      <c r="I91" s="25"/>
      <c r="J91" s="25"/>
      <c r="K91" s="25"/>
      <c r="L91" s="25"/>
      <c r="M91" s="25"/>
      <c r="N91" s="25"/>
      <c r="O91" s="25"/>
      <c r="P91" s="25"/>
      <c r="Q91" s="25"/>
      <c r="R91" s="25"/>
      <c r="S91" s="25"/>
      <c r="T91" s="25"/>
      <c r="U91" s="25"/>
      <c r="V91" s="25"/>
      <c r="W91" s="25"/>
      <c r="X91" s="27"/>
      <c r="Y91" s="27"/>
      <c r="Z91" s="27"/>
      <c r="AA91" s="27"/>
      <c r="AB91" s="229"/>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row>
    <row r="92" spans="2:88" ht="33.75" customHeight="1">
      <c r="B92" s="25"/>
      <c r="C92" s="26"/>
      <c r="D92" s="25"/>
      <c r="E92" s="25"/>
      <c r="F92" s="25"/>
      <c r="G92" s="25"/>
      <c r="H92" s="25"/>
      <c r="I92" s="25"/>
      <c r="J92" s="25"/>
      <c r="K92" s="25"/>
      <c r="L92" s="25"/>
      <c r="M92" s="25"/>
      <c r="N92" s="25"/>
      <c r="O92" s="25"/>
      <c r="P92" s="25"/>
      <c r="Q92" s="25"/>
      <c r="R92" s="25"/>
      <c r="S92" s="25"/>
      <c r="T92" s="25"/>
      <c r="U92" s="25"/>
      <c r="V92" s="25"/>
      <c r="W92" s="25"/>
      <c r="X92" s="27"/>
      <c r="Y92" s="27"/>
      <c r="Z92" s="27"/>
      <c r="AA92" s="27"/>
      <c r="AB92" s="229"/>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row>
    <row r="93" spans="2:88" ht="33.75" customHeight="1">
      <c r="B93" s="25"/>
      <c r="C93" s="26"/>
      <c r="D93" s="25"/>
      <c r="E93" s="25"/>
      <c r="F93" s="25"/>
      <c r="G93" s="25"/>
      <c r="H93" s="25"/>
      <c r="I93" s="25"/>
      <c r="J93" s="25"/>
      <c r="K93" s="25"/>
      <c r="L93" s="25"/>
      <c r="M93" s="25"/>
      <c r="N93" s="25"/>
      <c r="O93" s="25"/>
      <c r="P93" s="25"/>
      <c r="Q93" s="25"/>
      <c r="R93" s="25"/>
      <c r="S93" s="25"/>
      <c r="T93" s="25"/>
      <c r="U93" s="25"/>
      <c r="V93" s="25"/>
      <c r="W93" s="25"/>
      <c r="X93" s="27"/>
      <c r="Y93" s="27"/>
      <c r="Z93" s="27"/>
      <c r="AA93" s="27"/>
      <c r="AB93" s="229"/>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row>
  </sheetData>
  <sheetProtection formatCells="0" formatColumns="0" formatRows="0" insertColumns="0" insertRows="0" deleteColumns="0" deleteRows="0"/>
  <dataConsolidate/>
  <mergeCells count="69">
    <mergeCell ref="AE4:AG4"/>
    <mergeCell ref="BP13:BR13"/>
    <mergeCell ref="BW13:BY13"/>
    <mergeCell ref="CJ8:CJ9"/>
    <mergeCell ref="CJ10:CJ11"/>
    <mergeCell ref="CD13:CF13"/>
    <mergeCell ref="CI10:CI11"/>
    <mergeCell ref="CI8:CI9"/>
    <mergeCell ref="CB8:CB9"/>
    <mergeCell ref="CC8:CC9"/>
    <mergeCell ref="CB10:CB11"/>
    <mergeCell ref="CC10:CC11"/>
    <mergeCell ref="BV8:BV9"/>
    <mergeCell ref="BV10:BV11"/>
    <mergeCell ref="BU8:BU9"/>
    <mergeCell ref="BU10:BU11"/>
    <mergeCell ref="BB13:BD13"/>
    <mergeCell ref="BN8:BN9"/>
    <mergeCell ref="BO8:BO9"/>
    <mergeCell ref="BN10:BN11"/>
    <mergeCell ref="BO10:BO11"/>
    <mergeCell ref="BI13:BK13"/>
    <mergeCell ref="BG8:BG9"/>
    <mergeCell ref="BH8:BH9"/>
    <mergeCell ref="BG10:BG11"/>
    <mergeCell ref="BH10:BH11"/>
    <mergeCell ref="AZ8:AZ9"/>
    <mergeCell ref="AZ10:AZ11"/>
    <mergeCell ref="BA8:BA9"/>
    <mergeCell ref="BA10:BA11"/>
    <mergeCell ref="AU13:AW13"/>
    <mergeCell ref="AT7:AT9"/>
    <mergeCell ref="AB8:AB9"/>
    <mergeCell ref="Y8:Y9"/>
    <mergeCell ref="H8:H9"/>
    <mergeCell ref="M8:M9"/>
    <mergeCell ref="L8:L9"/>
    <mergeCell ref="K8:K9"/>
    <mergeCell ref="X8:X9"/>
    <mergeCell ref="W8:W9"/>
    <mergeCell ref="T8:T9"/>
    <mergeCell ref="P8:P9"/>
    <mergeCell ref="S8:S9"/>
    <mergeCell ref="J8:J9"/>
    <mergeCell ref="N8:N9"/>
    <mergeCell ref="O8:O9"/>
    <mergeCell ref="AS8:AS9"/>
    <mergeCell ref="B29:B31"/>
    <mergeCell ref="B20:B22"/>
    <mergeCell ref="B23:B25"/>
    <mergeCell ref="B26:B28"/>
    <mergeCell ref="F7:F9"/>
    <mergeCell ref="B7:B9"/>
    <mergeCell ref="C7:C9"/>
    <mergeCell ref="B10:B11"/>
    <mergeCell ref="B16:B18"/>
    <mergeCell ref="D7:D9"/>
    <mergeCell ref="E7:E9"/>
    <mergeCell ref="C10:C11"/>
    <mergeCell ref="AK12:AN12"/>
    <mergeCell ref="AO12:AR12"/>
    <mergeCell ref="I8:I9"/>
    <mergeCell ref="G8:G9"/>
    <mergeCell ref="AC12:AF12"/>
    <mergeCell ref="AG12:AJ12"/>
    <mergeCell ref="U8:U9"/>
    <mergeCell ref="V8:V9"/>
    <mergeCell ref="Z8:Z9"/>
    <mergeCell ref="AA8:AA9"/>
  </mergeCells>
  <dataValidations xWindow="1725" yWindow="1069" count="56">
    <dataValidation type="textLength" allowBlank="1" showInputMessage="1" showErrorMessage="1" sqref="C16:C19 B23:B31 B20" xr:uid="{00000000-0002-0000-0000-000000000000}">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AU7:AU8 AX8 BB7:BB8 BE8 BI7:BI8 BL8 BP7:BP8 BS8 BW7:BW8 BZ8 CD7:CD8 CG8" xr:uid="{00000000-0002-0000-0000-000001000000}"/>
    <dataValidation allowBlank="1" showInputMessage="1" showErrorMessage="1" prompt="Totalice el costo de las acciones al finalizar la vigencia del documento CONPES." sqref="AB8" xr:uid="{00000000-0002-0000-0000-000004000000}"/>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00000000-0002-0000-0000-000005000000}"/>
    <dataValidation allowBlank="1" showInputMessage="1" showErrorMessage="1" prompt="Escriba la fecha de finalización de la acción._x000a__x000a_Formato DD/MM/AAAA." sqref="L8" xr:uid="{00000000-0002-0000-0000-000006000000}"/>
    <dataValidation allowBlank="1" showInputMessage="1" showErrorMessage="1" prompt="Escriba la fecha de inicio de la acción._x000a__x000a_Formato DD/MM/AAAA." sqref="K8" xr:uid="{00000000-0002-0000-0000-000007000000}"/>
    <dataValidation allowBlank="1" showInputMessage="1" showErrorMessage="1" prompt="Escriba el correo electrónico de la persona responsable de reportar la ejecución de la acción." sqref="J8" xr:uid="{00000000-0002-0000-0000-000008000000}"/>
    <dataValidation allowBlank="1" showInputMessage="1" showErrorMessage="1" prompt="Escriba el nombre de la Dirección, Subdirección, Grupo o Unidad encargada de la ejecución de la acción._x000a__x000a_Utilice nombres completos y no siglas." sqref="H8" xr:uid="{00000000-0002-0000-0000-000009000000}"/>
    <dataValidation allowBlank="1" showInputMessage="1" showErrorMessage="1" prompt="Escriba la entidad responsable de la ejecución de la acción. Utilice nombres completos y no siglas." sqref="G8" xr:uid="{00000000-0002-0000-0000-00000A000000}"/>
    <dataValidation allowBlank="1" showInputMessage="1" showErrorMessage="1" prompt="Total costo acción Ni -Total recurso asignado acción Ni." sqref="AD13:AF13 AH13:AJ13 AL13:AN13 AP13:AR13" xr:uid="{00000000-0002-0000-0000-00000C000000}"/>
    <dataValidation allowBlank="1" showInputMessage="1" showErrorMessage="1" prompt="El balance cualitativo corresponde a las instrucciones indicadas en esta sección para cada uno de los cortes establecidos en el documento CONPES." sqref="B15" xr:uid="{00000000-0002-0000-0000-00000E000000}"/>
    <dataValidation allowBlank="1" showInputMessage="1" showErrorMessage="1" prompt="En caso de cambios en los responsables de la ejecución, por favor actualizar la información con la del nuevo responsable." sqref="G7" xr:uid="{00000000-0002-0000-0000-00000F000000}"/>
    <dataValidation allowBlank="1" showInputMessage="1" showErrorMessage="1" prompt="Escriba el nombre completo de la persona responsable de reportar la ejecución de la acción." sqref="I8" xr:uid="{00000000-0002-0000-0000-000010000000}"/>
    <dataValidation allowBlank="1" showInputMessage="1" showErrorMessage="1" prompt="Defina el período de tiempo en el que la acción será ejecutada." sqref="K7:L7" xr:uid="{00000000-0002-0000-0000-000011000000}"/>
    <dataValidation allowBlank="1" showInputMessage="1" showErrorMessage="1" prompt="Escriba la fecha de aprobación del Documento CONPES que se encuentra en el documento publicado (instrucciones PAS. Paso 1. Datos básicos)._x000a__x000a_Formato DD/MM/AAAA." sqref="I4:J4" xr:uid="{00000000-0002-0000-0000-000013000000}"/>
    <dataValidation allowBlank="1" showInputMessage="1" showErrorMessage="1" prompt="Escriba el valor y el año de la línea base de los indicadores que tienen disponibles dicha información. Recuerde que la línea base debe estar expresada en la misma unidad de la meta." sqref="Q8:R8" xr:uid="{00000000-0002-0000-0000-000015000000}"/>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AU9 BB9 BI9 BP9 BW9 CD9" xr:uid="{00000000-0002-0000-0000-000016000000}"/>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AV9:AW9 BC9:BD9 BJ9:BK9 BQ9:BR9 BX9:BY9 CE9:CF9" xr:uid="{00000000-0002-0000-0000-000017000000}"/>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AY9 BF9 BM9 BT9 CA9 CH9" xr:uid="{00000000-0002-0000-0000-000018000000}"/>
    <dataValidation allowBlank="1" showInputMessage="1" showErrorMessage="1" prompt="Escriba el avance acumulado financiero para cada acción formulada (recursos ejecutados en desarrollo de la acción). _x000a__x000a_" sqref="AX9 BE9 BL9 BS9 BZ9 CG9" xr:uid="{00000000-0002-0000-0000-000019000000}"/>
    <dataValidation allowBlank="1" showInputMessage="1" showErrorMessage="1" prompt="Total recurso asignado acción Ni - Total costo acción Ni" sqref="AG13 AC13 AK13 AO13 AS13" xr:uid="{00000000-0002-0000-0000-00001A000000}"/>
    <dataValidation allowBlank="1" showInputMessage="1" showErrorMessage="1" prompt="Porcentaje de cumplimiento del objetivo general: Realice una sumatoria del porcentaje de cumplimiento de los objetivos específicos." sqref="AZ13:BA13 BG13:BH13 BN13:BO13 BU13:BV13 CB13:CC13 CI13:CJ13" xr:uid="{00000000-0002-0000-0000-00001C000000}"/>
    <dataValidation allowBlank="1" showInputMessage="1" showErrorMessage="1" prompt="Efectúe la diferencia entre los costos de las acciones y los recursos asignados para cada vigencia y para el agregado de las vigencias." sqref="B13" xr:uid="{00000000-0002-0000-0000-00001D000000}"/>
    <dataValidation allowBlank="1" showInputMessage="1" showErrorMessage="1" prompt="Recursos ejecutados (acumulados) en millones de pesos._x000a__x000a_ " sqref="AX13 BE13 BL13 BS13 BZ13 CG13" xr:uid="{00000000-0002-0000-0000-00001E000000}"/>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AY13 BF13 BM13 BT13 CA13 CH13" xr:uid="{00000000-0002-0000-0000-00001F000000}"/>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Q4" xr:uid="{00000000-0002-0000-0000-000020000000}"/>
    <dataValidation type="textLength" allowBlank="1" showInputMessage="1" showErrorMessage="1" error="El número de carácteres debe estar entre 50 y 500. " prompt="Escriba el objetivo general del documento CONPES aprobado (instrucciones PAS. Paso 1. Datos básicos)._x000a_" sqref="E5" xr:uid="{00000000-0002-0000-0000-000021000000}">
      <formula1>50</formula1>
      <formula2>500</formula2>
    </dataValidation>
    <dataValidation allowBlank="1" showInputMessage="1" showErrorMessage="1" prompt="De acuerdo a la fecha de aprobación se mostrata el año correspondiente a cada vigencia. " sqref="AC8:AS8 X8:AA9" xr:uid="{00000000-0002-0000-0000-000022000000}"/>
    <dataValidation allowBlank="1" showInputMessage="1" showErrorMessage="1" prompt="1. Totalice el costos de las acciones por vigencia._x000a_2. Totalice los recursos asignados de las acciones por vigencia." sqref="C12:R12 V12 T12" xr:uid="{00000000-0002-0000-0000-000023000000}"/>
    <dataValidation allowBlank="1" showInputMessage="1" showErrorMessage="1" prompt="Escriba la fórmula de cálculo del indicador, teniendo en cuenta las indicaciones de la DSEPP consignadas en su Guía Metodológica. " sqref="O8:P9" xr:uid="{00000000-0002-0000-0000-000024000000}"/>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AZ8:BA8 BG8:BH8 BN8:BO8 BU8:BV8 CB8:CC8 CI8:CJ8" xr:uid="{00000000-0002-0000-0000-000025000000}"/>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00000000-0002-0000-0000-000026000000}"/>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00000000-0002-0000-0000-000027000000}"/>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00000000-0002-0000-0000-000028000000}"/>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00000000-0002-0000-0000-000029000000}"/>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T7:AT9" xr:uid="{00000000-0002-0000-0000-00002A000000}"/>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xr:uid="{00000000-0002-0000-0000-00002B000000}"/>
    <dataValidation allowBlank="1" showInputMessage="1" showErrorMessage="1" prompt="Ver pestaña &quot;instrucciones PAS&quot; paso 3. Adicione o elimine filas conforme al número de cortes establecidos. Responda las preguntas en maximo 750 caracteres.  _x000a_" sqref="B16:B19" xr:uid="{00000000-0002-0000-0000-00002D000000}"/>
    <dataValidation allowBlank="1" showInputMessage="1" showErrorMessage="1" prompt="La sección de seguimiento a la ejecución de las acciones debe diligenciarse una vez el documento CONPES ha sido aprobado, y debe actualizarse de acuerdo a los cortes establecidos en el documento." sqref="AU6:BH6 BJ6:CJ6" xr:uid="{00000000-0002-0000-0000-00002E000000}"/>
    <dataValidation allowBlank="1" showInputMessage="1" showErrorMessage="1" prompt="Escriba el número del documento CONPES, que fue asignado en el momento de la publicación (instrucciones PAS paso 1. Datos Básicos)." sqref="E4:F4" xr:uid="{00000000-0002-0000-0000-000030000000}"/>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AU13:AW13 BB13:BD13 BI13:BK13 BP13:BR13 BW13:BY13 CD13:CF13" xr:uid="{00000000-0002-0000-0000-000031000000}"/>
    <dataValidation allowBlank="1" showInputMessage="1" showErrorMessage="1" prompt="La sección de Plan de Acción debe diligenciarse en el momento de la elaboración del documento CONPES." sqref="BI6 C6:AS6" xr:uid="{00000000-0002-0000-0000-000032000000}"/>
    <dataValidation allowBlank="1" showInputMessage="1" showErrorMessage="1" prompt="Seleccione la fuente de los recursos asignados para cada vigencia" sqref="AL10 AP10 AM10:AO11 AQ10:AR11 AK10:AK11" xr:uid="{00000000-0002-0000-0000-000036000000}"/>
    <dataValidation allowBlank="1" showInputMessage="1" showErrorMessage="1" prompt="Escriba los recursos asignados para cada vigencia" sqref="AI10:AI11 AG10:AG11 BZ10:BZ11 BS10:BS11 BL10:BL11 BE10:BE11 AX10:AX11 CG10:CG11 AE10:AE11 AC10:AC11" xr:uid="{00000000-0002-0000-0000-00000B000000}"/>
    <dataValidation type="custom" allowBlank="1" showInputMessage="1" showErrorMessage="1" sqref="C10" xr:uid="{00000000-0002-0000-0000-000039000000}">
      <formula1>1</formula1>
    </dataValidation>
    <dataValidation type="date" allowBlank="1" showInputMessage="1" showErrorMessage="1" error="Escriba la fecha en formato DD/MM/AAAA" sqref="K10:L11" xr:uid="{00000000-0002-0000-0000-00003A000000}">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0:D11 AT10:AT11" xr:uid="{00000000-0002-0000-0000-00003B000000}"/>
    <dataValidation allowBlank="1" showInputMessage="1" showErrorMessage="1" prompt="Actualice la fórmula conforme:_x000a_1) Al número de acciones de cada objetivo (adición de filas)_x000a_2) Al corte evaluado, ya que la fórmula está indicando el avance del objetivo 1 en el corte No.1" sqref="CI10:CJ11 CB10:CC11 BU10:BV11 BN10:BO11 BG10:BH11 AZ10:BA11" xr:uid="{00000000-0002-0000-0000-00003C000000}"/>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1" xr:uid="{00000000-0002-0000-0000-00003D000000}">
      <formula1>C10</formula1>
    </dataValidation>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W7" xr:uid="{00000000-0002-0000-0000-000014000000}"/>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8:W9" xr:uid="{00000000-0002-0000-0000-00002C000000}"/>
    <dataValidation allowBlank="1" showInputMessage="1" showErrorMessage="1" prompt="Escriba el nombre del documento CONPES como fue aprobado en sesión CONPES (instrucciones PAS paso1. Datos básicos)." sqref="E3:W3" xr:uid="{00000000-0002-0000-0000-00002F000000}"/>
    <dataValidation type="decimal" allowBlank="1" showInputMessage="1" showErrorMessage="1" sqref="X10:AA11" xr:uid="{00000000-0002-0000-0000-000038000000}">
      <formula1>1</formula1>
      <formula2>1000000000</formula2>
    </dataValidation>
    <dataValidation type="textLength" allowBlank="1" showInputMessage="1" showErrorMessage="1" error="El número de carácteres debe estar entre 50 y 500. " prompt="_x000a_" sqref="X5:CJ5" xr:uid="{00000000-0002-0000-0000-000034000000}">
      <formula1>50</formula1>
      <formula2>500</formula2>
    </dataValidation>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X7:AB7" xr:uid="{00000000-0002-0000-0000-000033000000}"/>
    <dataValidation type="textLength" allowBlank="1" showInputMessage="1" showErrorMessage="1" sqref="C20:CJ31" xr:uid="{00000000-0002-0000-0000-000035000000}">
      <formula1>0</formula1>
      <formula2>500</formula2>
    </dataValidation>
  </dataValidations>
  <hyperlinks>
    <hyperlink ref="J10" r:id="rId1" xr:uid="{BC8B5C4A-A5AA-6648-A141-8D888D456815}"/>
    <hyperlink ref="J11" r:id="rId2" xr:uid="{F9EF285A-8149-504D-B267-CAB3F268CC07}"/>
  </hyperlinks>
  <printOptions horizontalCentered="1" verticalCentered="1"/>
  <pageMargins left="0.31496062992125984" right="0.31496062992125984" top="0.35433070866141736" bottom="0.35433070866141736" header="0.31496062992125984" footer="0.31496062992125984"/>
  <pageSetup scale="47" orientation="landscape" r:id="rId3"/>
  <headerFooter>
    <oddFooter xml:space="preserve">&amp;LF-SDS-03 (VERSIÓN 9)&amp;C&amp;P&amp;RSubdirección Sectorial - Grupo CONPES </oddFooter>
  </headerFooter>
  <colBreaks count="1" manualBreakCount="1">
    <brk id="45" max="1048575" man="1"/>
  </colBreaks>
  <ignoredErrors>
    <ignoredError sqref="AY13 AE13:AF13 AH13:AJ13" unlockedFormula="1"/>
  </ignoredErrors>
  <drawing r:id="rId4"/>
  <extLst>
    <ext xmlns:x14="http://schemas.microsoft.com/office/spreadsheetml/2009/9/main" uri="{CCE6A557-97BC-4b89-ADB6-D9C93CAAB3DF}">
      <x14:dataValidations xmlns:xm="http://schemas.microsoft.com/office/excel/2006/main" xWindow="1725" yWindow="1069" count="4">
        <x14:dataValidation type="list" allowBlank="1" showInputMessage="1" showErrorMessage="1" prompt="Seleccione la fuente de los recursos asignados para cada vigencia" xr:uid="{00000000-0002-0000-0000-00003E000000}">
          <x14:formula1>
            <xm:f>Desplegables!$D$28:$D$34</xm:f>
          </x14:formula1>
          <xm:sqref>AL11 AP11 AH10:AH11 AJ10:AJ11 AF10:AF11 AD10:AD11</xm:sqref>
        </x14:dataValidation>
        <x14:dataValidation type="list" allowBlank="1" showInputMessage="1" showErrorMessage="1" prompt="Seleccione el nombre de la dirección técnica o grupo del DNP responsable de liderar el documento CONPES (instruccones PAS. Paso 1. Datos básicos). " xr:uid="{00000000-0002-0000-0000-00003F000000}">
          <x14:formula1>
            <xm:f>Desplegables!$A$10:$A$26</xm:f>
          </x14:formula1>
          <xm:sqref>X4</xm:sqref>
        </x14:dataValidation>
        <x14:dataValidation type="list" allowBlank="1" showInputMessage="1" showErrorMessage="1" prompt="Los indicadores de cumplimiento se clasifican en:_x000a_1. Indicadores de gestión._x000a_2. Indicadores de producto._x000a_3. Indicadores de resultado._x000a__x000a_" xr:uid="{00000000-0002-0000-0000-000042000000}">
          <x14:formula1>
            <xm:f>Desplegables!$A$3:$A$5</xm:f>
          </x14:formula1>
          <xm:sqref>M10:M11</xm:sqref>
        </x14:dataValidation>
        <x14:dataValidation type="list" allowBlank="1" showInputMessage="1" showErrorMessage="1" prompt="Seleccione el nombre de la dirección técnica o grupo del DNP responsable de liderar el documento CONPES (instruccones PAS. Paso 1. Datos básicos). " xr:uid="{00000000-0002-0000-0000-000040000000}">
          <x14:formula1>
            <xm:f>Desplegables!$A$10:$A$25</xm:f>
          </x14:formula1>
          <xm:sqref>Y4:AB4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12"/>
  <sheetViews>
    <sheetView showGridLines="0" zoomScale="115" zoomScaleNormal="73" zoomScalePageLayoutView="95" workbookViewId="0">
      <selection activeCell="C25" sqref="C25"/>
    </sheetView>
  </sheetViews>
  <sheetFormatPr baseColWidth="10" defaultColWidth="10.7109375" defaultRowHeight="12.75"/>
  <cols>
    <col min="1" max="1" width="8.42578125" customWidth="1"/>
    <col min="2" max="2" width="27.7109375" customWidth="1"/>
    <col min="3" max="3" width="10.42578125" customWidth="1"/>
    <col min="4" max="4" width="7.28515625" customWidth="1"/>
  </cols>
  <sheetData>
    <row r="1" spans="2:25" ht="13.5" thickBot="1"/>
    <row r="2" spans="2:25" ht="31.5" customHeight="1">
      <c r="B2" s="117" t="s">
        <v>85</v>
      </c>
      <c r="C2" s="116"/>
      <c r="D2" s="116"/>
      <c r="E2" s="116"/>
      <c r="F2" s="116"/>
      <c r="G2" s="116"/>
      <c r="H2" s="116"/>
      <c r="I2" s="116"/>
      <c r="J2" s="116"/>
      <c r="K2" s="116"/>
      <c r="L2" s="116"/>
      <c r="M2" s="116"/>
      <c r="N2" s="116"/>
      <c r="O2" s="116"/>
      <c r="P2" s="116"/>
      <c r="Q2" s="116"/>
      <c r="R2" s="116"/>
      <c r="S2" s="116"/>
      <c r="T2" s="116"/>
      <c r="U2" s="116"/>
      <c r="V2" s="116"/>
      <c r="W2" s="116"/>
      <c r="X2" s="116"/>
      <c r="Y2" s="118"/>
    </row>
    <row r="3" spans="2:25" ht="20.25">
      <c r="B3" s="144" t="s">
        <v>15</v>
      </c>
      <c r="C3" s="139"/>
      <c r="D3" s="139"/>
      <c r="E3" s="139"/>
      <c r="F3" s="139"/>
      <c r="G3" s="139"/>
      <c r="H3" s="139"/>
      <c r="I3" s="141"/>
      <c r="J3" s="140" t="s">
        <v>86</v>
      </c>
      <c r="K3" s="142"/>
      <c r="L3" s="142"/>
      <c r="M3" s="142"/>
      <c r="N3" s="142"/>
      <c r="O3" s="142"/>
      <c r="P3" s="142"/>
      <c r="Q3" s="142"/>
      <c r="R3" s="142"/>
      <c r="S3" s="142"/>
      <c r="T3" s="142"/>
      <c r="U3" s="142"/>
      <c r="V3" s="142"/>
      <c r="W3" s="142"/>
      <c r="X3" s="142"/>
      <c r="Y3" s="143"/>
    </row>
    <row r="4" spans="2:25" ht="36" customHeight="1">
      <c r="B4" s="288" t="s">
        <v>87</v>
      </c>
      <c r="C4" s="290" t="s">
        <v>88</v>
      </c>
      <c r="D4" s="286" t="s">
        <v>33</v>
      </c>
      <c r="E4" s="287"/>
      <c r="F4" s="291" t="s">
        <v>89</v>
      </c>
      <c r="G4" s="291" t="s">
        <v>90</v>
      </c>
      <c r="H4" s="291" t="s">
        <v>91</v>
      </c>
      <c r="I4" s="291" t="s">
        <v>92</v>
      </c>
      <c r="J4" s="71" t="s">
        <v>93</v>
      </c>
      <c r="K4" s="113"/>
      <c r="L4" s="71" t="s">
        <v>94</v>
      </c>
      <c r="M4" s="113"/>
      <c r="N4" s="71" t="s">
        <v>95</v>
      </c>
      <c r="O4" s="113"/>
      <c r="P4" s="71" t="s">
        <v>96</v>
      </c>
      <c r="Q4" s="113"/>
      <c r="R4" s="71" t="s">
        <v>97</v>
      </c>
      <c r="S4" s="113"/>
      <c r="T4" s="71" t="s">
        <v>98</v>
      </c>
      <c r="U4" s="113"/>
      <c r="V4" s="71" t="s">
        <v>99</v>
      </c>
      <c r="W4" s="113"/>
      <c r="X4" s="71" t="s">
        <v>100</v>
      </c>
      <c r="Y4" s="119"/>
    </row>
    <row r="5" spans="2:25" ht="24" customHeight="1">
      <c r="B5" s="289"/>
      <c r="C5" s="262"/>
      <c r="D5" s="61" t="s">
        <v>101</v>
      </c>
      <c r="E5" s="61" t="s">
        <v>49</v>
      </c>
      <c r="F5" s="292"/>
      <c r="G5" s="292"/>
      <c r="H5" s="292"/>
      <c r="I5" s="292"/>
      <c r="J5" s="2" t="s">
        <v>102</v>
      </c>
      <c r="K5" s="2" t="s">
        <v>103</v>
      </c>
      <c r="L5" s="2" t="s">
        <v>102</v>
      </c>
      <c r="M5" s="2" t="s">
        <v>103</v>
      </c>
      <c r="N5" s="2" t="s">
        <v>104</v>
      </c>
      <c r="O5" s="2" t="s">
        <v>105</v>
      </c>
      <c r="P5" s="2" t="s">
        <v>104</v>
      </c>
      <c r="Q5" s="2" t="s">
        <v>105</v>
      </c>
      <c r="R5" s="2" t="s">
        <v>106</v>
      </c>
      <c r="S5" s="2" t="s">
        <v>107</v>
      </c>
      <c r="T5" s="2" t="s">
        <v>106</v>
      </c>
      <c r="U5" s="2" t="s">
        <v>107</v>
      </c>
      <c r="V5" s="2" t="s">
        <v>108</v>
      </c>
      <c r="W5" s="2" t="s">
        <v>109</v>
      </c>
      <c r="X5" s="2" t="s">
        <v>108</v>
      </c>
      <c r="Y5" s="120" t="s">
        <v>109</v>
      </c>
    </row>
    <row r="6" spans="2:25" ht="24" customHeight="1">
      <c r="B6" s="58" t="s">
        <v>110</v>
      </c>
      <c r="C6" s="57"/>
      <c r="D6" s="57"/>
      <c r="E6" s="57"/>
      <c r="F6" s="57"/>
      <c r="G6" s="57"/>
      <c r="H6" s="57"/>
      <c r="I6" s="57"/>
      <c r="J6" s="12"/>
      <c r="K6" s="12"/>
      <c r="L6" s="12"/>
      <c r="M6" s="12"/>
      <c r="N6" s="12"/>
      <c r="O6" s="12"/>
      <c r="P6" s="12"/>
      <c r="Q6" s="12"/>
      <c r="R6" s="12"/>
      <c r="S6" s="12"/>
      <c r="T6" s="12"/>
      <c r="U6" s="12"/>
      <c r="V6" s="12"/>
      <c r="W6" s="12"/>
      <c r="X6" s="12"/>
      <c r="Y6" s="13"/>
    </row>
    <row r="7" spans="2:25" ht="24" customHeight="1">
      <c r="B7" s="58" t="s">
        <v>111</v>
      </c>
      <c r="C7" s="57"/>
      <c r="D7" s="57"/>
      <c r="E7" s="57"/>
      <c r="F7" s="57"/>
      <c r="G7" s="57"/>
      <c r="H7" s="57"/>
      <c r="I7" s="57"/>
      <c r="J7" s="12"/>
      <c r="K7" s="12"/>
      <c r="L7" s="12"/>
      <c r="M7" s="12"/>
      <c r="N7" s="12"/>
      <c r="O7" s="12"/>
      <c r="P7" s="12"/>
      <c r="Q7" s="12"/>
      <c r="R7" s="12"/>
      <c r="S7" s="12"/>
      <c r="T7" s="12"/>
      <c r="U7" s="12"/>
      <c r="V7" s="12"/>
      <c r="W7" s="12"/>
      <c r="X7" s="12"/>
      <c r="Y7" s="13"/>
    </row>
    <row r="8" spans="2:25" ht="24" customHeight="1">
      <c r="B8" s="58" t="s">
        <v>112</v>
      </c>
      <c r="C8" s="57"/>
      <c r="D8" s="57"/>
      <c r="E8" s="57"/>
      <c r="F8" s="57"/>
      <c r="G8" s="57"/>
      <c r="H8" s="57"/>
      <c r="I8" s="57"/>
      <c r="J8" s="12"/>
      <c r="K8" s="12"/>
      <c r="L8" s="12"/>
      <c r="M8" s="12"/>
      <c r="N8" s="12"/>
      <c r="O8" s="12"/>
      <c r="P8" s="12"/>
      <c r="Q8" s="12"/>
      <c r="R8" s="12"/>
      <c r="S8" s="12"/>
      <c r="T8" s="12"/>
      <c r="U8" s="12"/>
      <c r="V8" s="12"/>
      <c r="W8" s="12"/>
      <c r="X8" s="12"/>
      <c r="Y8" s="13"/>
    </row>
    <row r="9" spans="2:25" ht="24" customHeight="1" thickBot="1">
      <c r="B9" s="59" t="s">
        <v>113</v>
      </c>
      <c r="C9" s="60"/>
      <c r="D9" s="60"/>
      <c r="E9" s="60"/>
      <c r="F9" s="60"/>
      <c r="G9" s="60"/>
      <c r="H9" s="60"/>
      <c r="I9" s="60"/>
      <c r="J9" s="17"/>
      <c r="K9" s="17"/>
      <c r="L9" s="17"/>
      <c r="M9" s="17"/>
      <c r="N9" s="17"/>
      <c r="O9" s="17"/>
      <c r="P9" s="17"/>
      <c r="Q9" s="17"/>
      <c r="R9" s="17"/>
      <c r="S9" s="17"/>
      <c r="T9" s="17"/>
      <c r="U9" s="17"/>
      <c r="V9" s="17"/>
      <c r="W9" s="17"/>
      <c r="X9" s="17"/>
      <c r="Y9" s="18"/>
    </row>
    <row r="10" spans="2:25">
      <c r="B10" s="28"/>
      <c r="C10" s="28"/>
      <c r="D10" s="28"/>
      <c r="E10" s="28"/>
      <c r="F10" s="28"/>
      <c r="G10" s="28"/>
      <c r="H10" s="28"/>
      <c r="I10" s="28"/>
    </row>
    <row r="11" spans="2:25">
      <c r="B11" s="28"/>
      <c r="C11" s="28"/>
      <c r="D11" s="28"/>
      <c r="E11" s="28"/>
      <c r="F11" s="28"/>
      <c r="G11" s="28"/>
      <c r="H11" s="28"/>
      <c r="I11" s="28"/>
    </row>
    <row r="12" spans="2:25" s="200" customFormat="1" ht="37.5" customHeight="1">
      <c r="B12" s="285"/>
      <c r="C12" s="285"/>
      <c r="D12" s="285"/>
      <c r="E12" s="285"/>
      <c r="F12" s="285"/>
      <c r="G12" s="285"/>
      <c r="H12" s="285"/>
      <c r="I12" s="285"/>
      <c r="J12" s="285"/>
      <c r="K12" s="285"/>
      <c r="L12" s="285"/>
      <c r="M12" s="285"/>
      <c r="N12" s="285"/>
      <c r="O12" s="285"/>
      <c r="P12" s="285"/>
      <c r="Q12" s="285"/>
      <c r="R12" s="285"/>
      <c r="S12" s="285"/>
      <c r="T12" s="285"/>
      <c r="U12" s="285"/>
      <c r="V12" s="285"/>
      <c r="W12" s="285"/>
      <c r="X12" s="285"/>
      <c r="Y12" s="285"/>
    </row>
  </sheetData>
  <mergeCells count="8">
    <mergeCell ref="B12:Y12"/>
    <mergeCell ref="D4:E4"/>
    <mergeCell ref="B4:B5"/>
    <mergeCell ref="C4:C5"/>
    <mergeCell ref="H4:H5"/>
    <mergeCell ref="I4:I5"/>
    <mergeCell ref="F4:F5"/>
    <mergeCell ref="G4:G5"/>
  </mergeCells>
  <dataValidations xWindow="420" yWindow="358" count="6">
    <dataValidation allowBlank="1" showInputMessage="1" showErrorMessage="1" prompt="Escriba el nombre del indicador de resultado. Inserte filas de acuerdo al número de indicadores formulados en el documento CONPES." sqref="B4" xr:uid="{00000000-0002-0000-0100-000000000000}"/>
    <dataValidation allowBlank="1" showInputMessage="1" showErrorMessage="1" prompt="Escriba el año de la línea de base." sqref="D6:I6 D8:I8" xr:uid="{00000000-0002-0000-0100-000001000000}"/>
    <dataValidation allowBlank="1" showInputMessage="1" showErrorMessage="1" prompt="Escriba la fórmula de cálculo del indicador, teniendo en cuenta las indicaciones de la DSEPP consignadas en su Guía Metodológica. " sqref="C4:C5" xr:uid="{00000000-0002-0000-0100-000002000000}"/>
    <dataValidation allowBlank="1" showInputMessage="1" showErrorMessage="1" prompt="Escriba el valor y el año de la línea base de los indicadores que tienen disponibles dicha información. Recuerde que la línea base debe estar expresada en la misma unidad de la meta." sqref="D4:I4" xr:uid="{00000000-0002-0000-0100-000003000000}"/>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K5 M5 O5 Q5 S5 U5 W5 Y5" xr:uid="{00000000-0002-0000-0100-000004000000}"/>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J5 L5 N5 P5 R5 T5 V5 X5" xr:uid="{00000000-0002-0000-0100-000005000000}"/>
  </dataValidations>
  <pageMargins left="0.70866141732283472" right="0.70866141732283472" top="0.74803149606299213" bottom="0.74803149606299213" header="0.31496062992125984" footer="0.31496062992125984"/>
  <pageSetup scale="42" orientation="landscape" r:id="rId1"/>
  <headerFooter>
    <oddFooter xml:space="preserve">&amp;LF-SDS-03 (VERSIÓN 9)&amp;C&amp;P&amp;RSubdirección Sectorial - Grupo CONPES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showWhiteSpace="0" zoomScale="96" zoomScaleNormal="96" zoomScaleSheetLayoutView="30" zoomScalePageLayoutView="96" workbookViewId="0">
      <selection activeCell="C1" sqref="C1"/>
    </sheetView>
  </sheetViews>
  <sheetFormatPr baseColWidth="10" defaultColWidth="10.7109375" defaultRowHeight="15"/>
  <cols>
    <col min="1" max="1" width="20.42578125" style="78" customWidth="1"/>
    <col min="2" max="2" width="28.140625" style="78" customWidth="1"/>
    <col min="3" max="3" width="19.42578125" style="78" customWidth="1"/>
    <col min="4" max="4" width="15" style="78" customWidth="1"/>
    <col min="5" max="5" width="15.42578125" style="78" customWidth="1"/>
    <col min="6" max="6" width="12.42578125" style="78" customWidth="1"/>
    <col min="7" max="7" width="13.28515625" style="78" customWidth="1"/>
    <col min="8" max="8" width="18.28515625" style="78" customWidth="1"/>
    <col min="9" max="9" width="12.28515625" style="78" customWidth="1"/>
    <col min="10" max="10" width="12" style="78" customWidth="1"/>
    <col min="11" max="12" width="13.28515625" style="78" customWidth="1"/>
    <col min="13" max="13" width="4.42578125" style="78" customWidth="1"/>
    <col min="14" max="14" width="4" style="78" customWidth="1"/>
    <col min="15" max="16384" width="10.7109375" style="78"/>
  </cols>
  <sheetData>
    <row r="1" spans="1:14" ht="45" customHeight="1">
      <c r="A1" s="168"/>
      <c r="B1" s="136" t="s">
        <v>114</v>
      </c>
      <c r="C1" s="137"/>
      <c r="D1" s="137"/>
      <c r="E1" s="137"/>
      <c r="F1" s="137"/>
      <c r="G1" s="137"/>
      <c r="H1" s="137"/>
      <c r="I1" s="137"/>
      <c r="J1" s="137"/>
      <c r="K1" s="137"/>
      <c r="L1" s="137"/>
      <c r="M1" s="138"/>
      <c r="N1" s="79"/>
    </row>
    <row r="2" spans="1:14" ht="39.75" customHeight="1">
      <c r="A2" s="298" t="s">
        <v>115</v>
      </c>
      <c r="B2" s="179" t="s">
        <v>87</v>
      </c>
      <c r="C2" s="303"/>
      <c r="D2" s="304"/>
      <c r="E2" s="304"/>
      <c r="F2" s="304"/>
      <c r="G2" s="304"/>
      <c r="H2" s="304"/>
      <c r="I2" s="304"/>
      <c r="J2" s="304"/>
      <c r="K2" s="304"/>
      <c r="L2" s="304"/>
      <c r="M2" s="305"/>
      <c r="N2" s="79"/>
    </row>
    <row r="3" spans="1:14" ht="66" customHeight="1">
      <c r="A3" s="299"/>
      <c r="B3" s="180" t="s">
        <v>116</v>
      </c>
      <c r="C3" s="306"/>
      <c r="D3" s="307"/>
      <c r="E3" s="307"/>
      <c r="F3" s="307"/>
      <c r="G3" s="307"/>
      <c r="H3" s="307"/>
      <c r="I3" s="307"/>
      <c r="J3" s="307"/>
      <c r="K3" s="307"/>
      <c r="L3" s="307"/>
      <c r="M3" s="308"/>
      <c r="N3" s="79"/>
    </row>
    <row r="4" spans="1:14" ht="36" customHeight="1">
      <c r="A4" s="299"/>
      <c r="B4" s="181" t="s">
        <v>117</v>
      </c>
      <c r="C4" s="174"/>
      <c r="D4" s="175"/>
      <c r="E4" s="175"/>
      <c r="F4" s="175"/>
      <c r="G4" s="175"/>
      <c r="H4" s="175"/>
      <c r="I4" s="175"/>
      <c r="J4" s="175"/>
      <c r="K4" s="175"/>
      <c r="L4" s="175"/>
      <c r="M4" s="185"/>
    </row>
    <row r="5" spans="1:14" ht="18">
      <c r="A5" s="299"/>
      <c r="B5" s="182" t="s">
        <v>8</v>
      </c>
      <c r="C5" s="174"/>
      <c r="D5" s="175"/>
      <c r="E5" s="175"/>
      <c r="F5" s="175"/>
      <c r="G5" s="175"/>
      <c r="H5" s="175"/>
      <c r="I5" s="175"/>
      <c r="J5" s="175"/>
      <c r="K5" s="175"/>
      <c r="L5" s="175"/>
      <c r="M5" s="185"/>
    </row>
    <row r="6" spans="1:14" ht="18">
      <c r="A6" s="299"/>
      <c r="B6" s="181" t="s">
        <v>118</v>
      </c>
      <c r="C6" s="174"/>
      <c r="D6" s="175"/>
      <c r="E6" s="175"/>
      <c r="F6" s="175"/>
      <c r="G6" s="175"/>
      <c r="H6" s="175"/>
      <c r="I6" s="175"/>
      <c r="J6" s="175"/>
      <c r="K6" s="175"/>
      <c r="L6" s="175"/>
      <c r="M6" s="185"/>
    </row>
    <row r="7" spans="1:14" ht="18">
      <c r="A7" s="299"/>
      <c r="B7" s="182" t="s">
        <v>119</v>
      </c>
      <c r="C7" s="80"/>
      <c r="D7" s="81"/>
      <c r="E7" s="81"/>
      <c r="F7" s="81"/>
      <c r="G7" s="81"/>
      <c r="H7" s="82" t="s">
        <v>23</v>
      </c>
      <c r="I7" s="80"/>
      <c r="J7" s="81"/>
      <c r="K7" s="81"/>
      <c r="L7" s="81"/>
      <c r="M7" s="83"/>
      <c r="N7" s="79"/>
    </row>
    <row r="8" spans="1:14" ht="71.25" customHeight="1">
      <c r="A8" s="300"/>
      <c r="B8" s="180" t="s">
        <v>120</v>
      </c>
      <c r="C8" s="303"/>
      <c r="D8" s="304"/>
      <c r="E8" s="304"/>
      <c r="F8" s="304"/>
      <c r="G8" s="304"/>
      <c r="H8" s="304"/>
      <c r="I8" s="304"/>
      <c r="J8" s="304"/>
      <c r="K8" s="304"/>
      <c r="L8" s="304"/>
      <c r="M8" s="305"/>
      <c r="N8" s="79"/>
    </row>
    <row r="9" spans="1:14" ht="18">
      <c r="A9" s="301" t="s">
        <v>121</v>
      </c>
      <c r="B9" s="180" t="s">
        <v>31</v>
      </c>
      <c r="C9" s="309"/>
      <c r="D9" s="310"/>
      <c r="E9" s="310"/>
      <c r="F9" s="310"/>
      <c r="G9" s="310"/>
      <c r="H9" s="310"/>
      <c r="I9" s="310"/>
      <c r="J9" s="310"/>
      <c r="K9" s="310"/>
      <c r="L9" s="310"/>
      <c r="M9" s="311"/>
      <c r="N9" s="79"/>
    </row>
    <row r="10" spans="1:14" ht="22.5" customHeight="1">
      <c r="A10" s="293"/>
      <c r="B10" s="312" t="s">
        <v>122</v>
      </c>
      <c r="C10" s="84"/>
      <c r="D10" s="85"/>
      <c r="E10" s="85"/>
      <c r="F10" s="85"/>
      <c r="G10" s="85"/>
      <c r="H10" s="85"/>
      <c r="I10" s="85"/>
      <c r="J10" s="85"/>
      <c r="K10" s="85"/>
      <c r="L10" s="85"/>
      <c r="M10" s="86"/>
      <c r="N10" s="79"/>
    </row>
    <row r="11" spans="1:14" ht="11.25" customHeight="1">
      <c r="A11" s="293"/>
      <c r="B11" s="313"/>
      <c r="C11" s="87"/>
      <c r="D11" s="88"/>
      <c r="E11" s="89"/>
      <c r="F11" s="88"/>
      <c r="G11" s="89"/>
      <c r="H11" s="88"/>
      <c r="I11" s="89"/>
      <c r="J11" s="88"/>
      <c r="K11" s="89"/>
      <c r="L11" s="89"/>
      <c r="M11" s="109"/>
      <c r="N11" s="79"/>
    </row>
    <row r="12" spans="1:14" ht="18">
      <c r="A12" s="293"/>
      <c r="B12" s="313"/>
      <c r="C12" s="91" t="s">
        <v>123</v>
      </c>
      <c r="D12" s="92"/>
      <c r="E12" s="93" t="s">
        <v>124</v>
      </c>
      <c r="F12" s="92"/>
      <c r="G12" s="93" t="s">
        <v>125</v>
      </c>
      <c r="H12" s="92"/>
      <c r="I12" s="93" t="s">
        <v>126</v>
      </c>
      <c r="J12" s="92"/>
      <c r="K12" s="93" t="s">
        <v>127</v>
      </c>
      <c r="L12" s="176"/>
      <c r="M12" s="177"/>
      <c r="N12" s="79"/>
    </row>
    <row r="13" spans="1:14" ht="18">
      <c r="A13" s="293"/>
      <c r="B13" s="313"/>
      <c r="C13" s="91" t="s">
        <v>128</v>
      </c>
      <c r="D13" s="94"/>
      <c r="E13" s="93" t="s">
        <v>129</v>
      </c>
      <c r="F13" s="94"/>
      <c r="G13" s="93" t="s">
        <v>130</v>
      </c>
      <c r="H13" s="94"/>
      <c r="I13" s="93" t="s">
        <v>131</v>
      </c>
      <c r="J13" s="94"/>
      <c r="K13" s="93" t="s">
        <v>132</v>
      </c>
      <c r="L13" s="176"/>
      <c r="M13" s="177"/>
      <c r="N13" s="79"/>
    </row>
    <row r="14" spans="1:14" ht="18.75">
      <c r="A14" s="293"/>
      <c r="B14" s="313"/>
      <c r="C14" s="91" t="s">
        <v>133</v>
      </c>
      <c r="D14" s="94"/>
      <c r="E14" s="93" t="s">
        <v>134</v>
      </c>
      <c r="F14" s="315"/>
      <c r="G14" s="315"/>
      <c r="H14" s="315"/>
      <c r="I14" s="315"/>
      <c r="J14" s="315"/>
      <c r="K14" s="315"/>
      <c r="L14" s="315"/>
      <c r="M14" s="316"/>
      <c r="N14" s="79"/>
    </row>
    <row r="15" spans="1:14" ht="18">
      <c r="A15" s="293"/>
      <c r="B15" s="314"/>
      <c r="C15" s="317"/>
      <c r="D15" s="318"/>
      <c r="E15" s="318"/>
      <c r="F15" s="318"/>
      <c r="G15" s="318"/>
      <c r="H15" s="318"/>
      <c r="I15" s="318"/>
      <c r="J15" s="318"/>
      <c r="K15" s="318"/>
      <c r="L15" s="318"/>
      <c r="M15" s="319"/>
      <c r="N15" s="79"/>
    </row>
    <row r="16" spans="1:14" ht="13.5" customHeight="1">
      <c r="A16" s="293"/>
      <c r="B16" s="313" t="s">
        <v>135</v>
      </c>
      <c r="C16" s="95"/>
      <c r="D16" s="96"/>
      <c r="E16" s="96"/>
      <c r="F16" s="96"/>
      <c r="G16" s="96"/>
      <c r="H16" s="96"/>
      <c r="I16" s="96"/>
      <c r="J16" s="96"/>
      <c r="K16" s="96"/>
      <c r="L16" s="96"/>
      <c r="M16" s="97"/>
      <c r="N16" s="79"/>
    </row>
    <row r="17" spans="1:14" ht="18">
      <c r="A17" s="293"/>
      <c r="B17" s="313"/>
      <c r="C17" s="98" t="s">
        <v>136</v>
      </c>
      <c r="D17" s="99"/>
      <c r="E17" s="96"/>
      <c r="F17" s="100" t="s">
        <v>137</v>
      </c>
      <c r="G17" s="94"/>
      <c r="H17" s="96"/>
      <c r="I17" s="100" t="s">
        <v>138</v>
      </c>
      <c r="J17" s="101"/>
      <c r="K17" s="102"/>
      <c r="L17" s="178"/>
      <c r="M17" s="97"/>
      <c r="N17" s="79"/>
    </row>
    <row r="18" spans="1:14" ht="18">
      <c r="A18" s="293"/>
      <c r="B18" s="314"/>
      <c r="C18" s="317"/>
      <c r="D18" s="318"/>
      <c r="E18" s="318"/>
      <c r="F18" s="318"/>
      <c r="G18" s="318"/>
      <c r="H18" s="318"/>
      <c r="I18" s="318"/>
      <c r="J18" s="318"/>
      <c r="K18" s="318"/>
      <c r="L18" s="318"/>
      <c r="M18" s="319"/>
      <c r="N18" s="79"/>
    </row>
    <row r="19" spans="1:14" ht="18">
      <c r="A19" s="293"/>
      <c r="B19" s="313" t="s">
        <v>139</v>
      </c>
      <c r="C19" s="103"/>
      <c r="D19" s="104"/>
      <c r="E19" s="104"/>
      <c r="F19" s="104"/>
      <c r="G19" s="104"/>
      <c r="H19" s="104"/>
      <c r="I19" s="104"/>
      <c r="J19" s="104"/>
      <c r="K19" s="104"/>
      <c r="L19" s="104"/>
      <c r="M19" s="105"/>
      <c r="N19" s="79"/>
    </row>
    <row r="20" spans="1:14" ht="18.75">
      <c r="A20" s="293"/>
      <c r="B20" s="313"/>
      <c r="C20" s="106"/>
      <c r="D20" s="126" t="s">
        <v>140</v>
      </c>
      <c r="E20" s="126"/>
      <c r="F20" s="126" t="s">
        <v>141</v>
      </c>
      <c r="G20" s="126"/>
      <c r="H20" s="125" t="s">
        <v>142</v>
      </c>
      <c r="I20" s="125"/>
      <c r="J20" s="125" t="s">
        <v>143</v>
      </c>
      <c r="K20" s="126"/>
      <c r="L20" s="126" t="s">
        <v>144</v>
      </c>
      <c r="M20" s="109"/>
      <c r="N20" s="79"/>
    </row>
    <row r="21" spans="1:14" ht="18.75">
      <c r="A21" s="293"/>
      <c r="B21" s="313"/>
      <c r="C21" s="106"/>
      <c r="D21" s="127"/>
      <c r="E21" s="129"/>
      <c r="F21" s="130"/>
      <c r="G21" s="128"/>
      <c r="H21" s="131"/>
      <c r="I21" s="132"/>
      <c r="J21" s="133"/>
      <c r="K21" s="128"/>
      <c r="L21" s="89"/>
      <c r="M21" s="109"/>
      <c r="N21" s="79"/>
    </row>
    <row r="22" spans="1:14" ht="18.75">
      <c r="A22" s="293"/>
      <c r="B22" s="313"/>
      <c r="C22" s="106"/>
      <c r="D22" s="107"/>
      <c r="E22" s="89"/>
      <c r="F22" s="89"/>
      <c r="G22" s="115"/>
      <c r="H22" s="89"/>
      <c r="I22" s="114"/>
      <c r="J22" s="114"/>
      <c r="K22" s="89"/>
      <c r="L22" s="89"/>
      <c r="M22" s="109"/>
      <c r="N22" s="79"/>
    </row>
    <row r="23" spans="1:14" ht="36">
      <c r="A23" s="293"/>
      <c r="B23" s="180" t="s">
        <v>145</v>
      </c>
      <c r="C23" s="303"/>
      <c r="D23" s="304"/>
      <c r="E23" s="304"/>
      <c r="F23" s="304"/>
      <c r="G23" s="304"/>
      <c r="H23" s="304"/>
      <c r="I23" s="304"/>
      <c r="J23" s="304"/>
      <c r="K23" s="304"/>
      <c r="L23" s="304"/>
      <c r="M23" s="305"/>
      <c r="N23" s="79"/>
    </row>
    <row r="24" spans="1:14" ht="53.25" customHeight="1">
      <c r="A24" s="293"/>
      <c r="B24" s="180" t="s">
        <v>146</v>
      </c>
      <c r="C24" s="303"/>
      <c r="D24" s="304"/>
      <c r="E24" s="304"/>
      <c r="F24" s="304"/>
      <c r="G24" s="304"/>
      <c r="H24" s="304"/>
      <c r="I24" s="304"/>
      <c r="J24" s="304"/>
      <c r="K24" s="304"/>
      <c r="L24" s="304"/>
      <c r="M24" s="305"/>
      <c r="N24" s="79"/>
    </row>
    <row r="25" spans="1:14" ht="18.75" customHeight="1">
      <c r="A25" s="293"/>
      <c r="B25" s="180" t="s">
        <v>147</v>
      </c>
      <c r="C25" s="303"/>
      <c r="D25" s="304"/>
      <c r="E25" s="304"/>
      <c r="F25" s="304"/>
      <c r="G25" s="304"/>
      <c r="H25" s="304"/>
      <c r="I25" s="304"/>
      <c r="J25" s="304"/>
      <c r="K25" s="304"/>
      <c r="L25" s="304"/>
      <c r="M25" s="305"/>
      <c r="N25" s="79"/>
    </row>
    <row r="26" spans="1:14" ht="18">
      <c r="A26" s="302"/>
      <c r="B26" s="180" t="s">
        <v>148</v>
      </c>
      <c r="C26" s="303"/>
      <c r="D26" s="304"/>
      <c r="E26" s="304"/>
      <c r="F26" s="304"/>
      <c r="G26" s="304"/>
      <c r="H26" s="304"/>
      <c r="I26" s="304"/>
      <c r="J26" s="304"/>
      <c r="K26" s="304"/>
      <c r="L26" s="304"/>
      <c r="M26" s="305"/>
      <c r="N26" s="79"/>
    </row>
    <row r="27" spans="1:14" ht="18">
      <c r="A27" s="293" t="s">
        <v>149</v>
      </c>
      <c r="B27" s="313" t="s">
        <v>150</v>
      </c>
      <c r="C27" s="121"/>
      <c r="D27" s="122"/>
      <c r="E27" s="122"/>
      <c r="F27" s="122"/>
      <c r="G27" s="122"/>
      <c r="H27" s="122"/>
      <c r="I27" s="122"/>
      <c r="J27" s="122"/>
      <c r="K27" s="122"/>
      <c r="L27" s="122"/>
      <c r="M27" s="123"/>
      <c r="N27" s="79"/>
    </row>
    <row r="28" spans="1:14" ht="18">
      <c r="A28" s="293"/>
      <c r="B28" s="313"/>
      <c r="C28" s="122"/>
      <c r="D28" s="126" t="s">
        <v>140</v>
      </c>
      <c r="E28" s="126"/>
      <c r="F28" s="126" t="s">
        <v>141</v>
      </c>
      <c r="G28" s="126"/>
      <c r="H28" s="126" t="s">
        <v>142</v>
      </c>
      <c r="I28" s="126"/>
      <c r="J28" s="126" t="s">
        <v>143</v>
      </c>
      <c r="K28" s="126"/>
      <c r="L28" s="122"/>
      <c r="M28" s="123"/>
      <c r="N28" s="79"/>
    </row>
    <row r="29" spans="1:14" ht="36">
      <c r="A29" s="293"/>
      <c r="B29" s="313"/>
      <c r="D29" s="108" t="s">
        <v>151</v>
      </c>
      <c r="E29" s="124" t="s">
        <v>152</v>
      </c>
      <c r="F29" s="108" t="s">
        <v>151</v>
      </c>
      <c r="G29" s="124" t="s">
        <v>152</v>
      </c>
      <c r="H29" s="108" t="s">
        <v>151</v>
      </c>
      <c r="I29" s="124" t="s">
        <v>152</v>
      </c>
      <c r="J29" s="108" t="s">
        <v>151</v>
      </c>
      <c r="K29" s="108" t="s">
        <v>152</v>
      </c>
      <c r="L29" s="126"/>
      <c r="M29" s="109"/>
      <c r="N29" s="79"/>
    </row>
    <row r="30" spans="1:14" ht="18.75">
      <c r="A30" s="293"/>
      <c r="B30" s="313"/>
      <c r="C30" s="115" t="s">
        <v>150</v>
      </c>
      <c r="D30" s="110"/>
      <c r="E30" s="110"/>
      <c r="F30" s="111"/>
      <c r="G30" s="110"/>
      <c r="H30" s="134"/>
      <c r="I30" s="135"/>
      <c r="J30" s="135"/>
      <c r="K30" s="110"/>
      <c r="L30" s="89"/>
      <c r="M30" s="109"/>
      <c r="N30" s="79"/>
    </row>
    <row r="31" spans="1:14" ht="18">
      <c r="A31" s="293"/>
      <c r="B31" s="313"/>
      <c r="C31" s="115" t="s">
        <v>58</v>
      </c>
      <c r="D31" s="110" t="str">
        <f>IF(D21="","",D30/$D$21)</f>
        <v/>
      </c>
      <c r="E31" s="110" t="str">
        <f>IF(E21="","",E30/$D$21)</f>
        <v/>
      </c>
      <c r="F31" s="110" t="str">
        <f>IF(F21="","",F30/$F$21)</f>
        <v/>
      </c>
      <c r="G31" s="110" t="str">
        <f>IF(G21="","",G30/$F$21)</f>
        <v/>
      </c>
      <c r="H31" s="110" t="str">
        <f>IF(H21="","",H30/$H$21)</f>
        <v/>
      </c>
      <c r="I31" s="110" t="str">
        <f>IF(I21="","",I30/$H$21)</f>
        <v/>
      </c>
      <c r="J31" s="110" t="str">
        <f>IF(J21="","",J30/$J$21)</f>
        <v/>
      </c>
      <c r="K31" s="110" t="str">
        <f>IF(K21="","",K30/$J$21)</f>
        <v/>
      </c>
      <c r="L31" s="89"/>
      <c r="M31" s="109"/>
      <c r="N31" s="79"/>
    </row>
    <row r="32" spans="1:14" ht="18">
      <c r="A32" s="293"/>
      <c r="B32" s="313"/>
      <c r="C32" s="115"/>
      <c r="D32" s="88"/>
      <c r="E32" s="88"/>
      <c r="F32" s="88"/>
      <c r="G32" s="88"/>
      <c r="H32" s="88"/>
      <c r="I32" s="88"/>
      <c r="J32" s="88"/>
      <c r="K32" s="88"/>
      <c r="L32" s="89"/>
      <c r="M32" s="109"/>
      <c r="N32" s="79"/>
    </row>
    <row r="33" spans="1:14" ht="21.75" customHeight="1">
      <c r="A33" s="293"/>
      <c r="B33" s="313"/>
      <c r="C33" s="104" t="s">
        <v>153</v>
      </c>
      <c r="D33" s="110"/>
      <c r="E33" s="110"/>
      <c r="F33" s="110"/>
      <c r="G33" s="110"/>
      <c r="H33" s="110"/>
      <c r="I33" s="110"/>
      <c r="J33" s="110"/>
      <c r="K33" s="110"/>
      <c r="L33" s="89"/>
      <c r="M33" s="109"/>
      <c r="N33" s="79"/>
    </row>
    <row r="34" spans="1:14" ht="18">
      <c r="A34" s="293"/>
      <c r="B34" s="314"/>
      <c r="C34" s="112"/>
      <c r="D34" s="88"/>
      <c r="E34" s="88"/>
      <c r="F34" s="88"/>
      <c r="G34" s="88"/>
      <c r="H34" s="88"/>
      <c r="I34" s="88"/>
      <c r="J34" s="88"/>
      <c r="K34" s="88"/>
      <c r="L34" s="88"/>
      <c r="M34" s="90"/>
      <c r="N34" s="79"/>
    </row>
    <row r="35" spans="1:14" ht="18">
      <c r="A35" s="293"/>
      <c r="B35" s="328" t="s">
        <v>154</v>
      </c>
      <c r="C35" s="333" t="s">
        <v>155</v>
      </c>
      <c r="D35" s="334"/>
      <c r="E35" s="306"/>
      <c r="F35" s="307"/>
      <c r="G35" s="307"/>
      <c r="H35" s="307"/>
      <c r="I35" s="307"/>
      <c r="J35" s="307"/>
      <c r="K35" s="307"/>
      <c r="L35" s="307"/>
      <c r="M35" s="308"/>
      <c r="N35" s="79"/>
    </row>
    <row r="36" spans="1:14" ht="18" customHeight="1">
      <c r="A36" s="293"/>
      <c r="B36" s="329"/>
      <c r="C36" s="323" t="s">
        <v>156</v>
      </c>
      <c r="D36" s="324"/>
      <c r="E36" s="320"/>
      <c r="F36" s="320"/>
      <c r="G36" s="320"/>
      <c r="H36" s="320"/>
      <c r="I36" s="320"/>
      <c r="J36" s="320"/>
      <c r="K36" s="320"/>
      <c r="L36" s="321"/>
      <c r="M36" s="322"/>
      <c r="N36" s="79"/>
    </row>
    <row r="37" spans="1:14" ht="18" customHeight="1">
      <c r="A37" s="293"/>
      <c r="B37" s="329"/>
      <c r="C37" s="103" t="s">
        <v>157</v>
      </c>
      <c r="D37" s="146"/>
      <c r="E37" s="320"/>
      <c r="F37" s="320"/>
      <c r="G37" s="320"/>
      <c r="H37" s="320"/>
      <c r="I37" s="320"/>
      <c r="J37" s="320"/>
      <c r="K37" s="320"/>
      <c r="L37" s="321"/>
      <c r="M37" s="322"/>
      <c r="N37" s="79"/>
    </row>
    <row r="38" spans="1:14" ht="18" customHeight="1">
      <c r="A38" s="293"/>
      <c r="B38" s="329"/>
      <c r="C38" s="335" t="s">
        <v>158</v>
      </c>
      <c r="D38" s="336"/>
      <c r="E38" s="320"/>
      <c r="F38" s="320"/>
      <c r="G38" s="320"/>
      <c r="H38" s="320"/>
      <c r="I38" s="320"/>
      <c r="J38" s="320"/>
      <c r="K38" s="320"/>
      <c r="L38" s="321"/>
      <c r="M38" s="322"/>
      <c r="N38" s="79"/>
    </row>
    <row r="39" spans="1:14" ht="18" customHeight="1">
      <c r="A39" s="293"/>
      <c r="B39" s="329"/>
      <c r="C39" s="323" t="s">
        <v>159</v>
      </c>
      <c r="D39" s="324"/>
      <c r="E39" s="325"/>
      <c r="F39" s="325"/>
      <c r="G39" s="325"/>
      <c r="H39" s="325"/>
      <c r="I39" s="325"/>
      <c r="J39" s="325"/>
      <c r="K39" s="325"/>
      <c r="L39" s="326"/>
      <c r="M39" s="327"/>
      <c r="N39" s="79"/>
    </row>
    <row r="40" spans="1:14" ht="18" customHeight="1" thickBot="1">
      <c r="A40" s="294"/>
      <c r="B40" s="330"/>
      <c r="C40" s="331" t="s">
        <v>160</v>
      </c>
      <c r="D40" s="332"/>
      <c r="E40" s="320"/>
      <c r="F40" s="320"/>
      <c r="G40" s="320"/>
      <c r="H40" s="320"/>
      <c r="I40" s="320"/>
      <c r="J40" s="320"/>
      <c r="K40" s="320"/>
      <c r="L40" s="321"/>
      <c r="M40" s="322"/>
      <c r="N40" s="79"/>
    </row>
    <row r="41" spans="1:14" ht="39.75" customHeight="1" thickBot="1">
      <c r="A41" s="184" t="s">
        <v>161</v>
      </c>
      <c r="B41" s="183"/>
      <c r="C41" s="295"/>
      <c r="D41" s="296"/>
      <c r="E41" s="296"/>
      <c r="F41" s="296"/>
      <c r="G41" s="296"/>
      <c r="H41" s="296"/>
      <c r="I41" s="296"/>
      <c r="J41" s="296"/>
      <c r="K41" s="296"/>
      <c r="L41" s="296"/>
      <c r="M41" s="297"/>
      <c r="N41" s="79"/>
    </row>
  </sheetData>
  <mergeCells count="31">
    <mergeCell ref="C24:M24"/>
    <mergeCell ref="C25:M25"/>
    <mergeCell ref="B16:B18"/>
    <mergeCell ref="C18:M18"/>
    <mergeCell ref="C39:D39"/>
    <mergeCell ref="E39:M39"/>
    <mergeCell ref="B35:B40"/>
    <mergeCell ref="C40:D40"/>
    <mergeCell ref="E40:M40"/>
    <mergeCell ref="C35:D35"/>
    <mergeCell ref="E35:M35"/>
    <mergeCell ref="C36:D36"/>
    <mergeCell ref="E36:M36"/>
    <mergeCell ref="E37:M37"/>
    <mergeCell ref="C38:D38"/>
    <mergeCell ref="A27:A40"/>
    <mergeCell ref="C41:M41"/>
    <mergeCell ref="A2:A8"/>
    <mergeCell ref="A9:A26"/>
    <mergeCell ref="C2:M2"/>
    <mergeCell ref="C3:M3"/>
    <mergeCell ref="C8:M8"/>
    <mergeCell ref="C23:M23"/>
    <mergeCell ref="C9:M9"/>
    <mergeCell ref="B10:B15"/>
    <mergeCell ref="F14:M14"/>
    <mergeCell ref="C15:M15"/>
    <mergeCell ref="B27:B34"/>
    <mergeCell ref="B19:B22"/>
    <mergeCell ref="E38:M38"/>
    <mergeCell ref="C26:M26"/>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4"/>
  <sheetViews>
    <sheetView showGridLines="0" topLeftCell="A4" zoomScale="85" zoomScaleNormal="85" zoomScaleSheetLayoutView="32" workbookViewId="0">
      <selection activeCell="B23" sqref="B23"/>
    </sheetView>
  </sheetViews>
  <sheetFormatPr baseColWidth="10" defaultColWidth="10.7109375" defaultRowHeight="12.75"/>
  <cols>
    <col min="1" max="1" width="29.7109375" customWidth="1"/>
    <col min="2" max="2" width="150.42578125" customWidth="1"/>
  </cols>
  <sheetData>
    <row r="1" spans="1:2" ht="27.75" customHeight="1">
      <c r="A1" s="347" t="s">
        <v>162</v>
      </c>
      <c r="B1" s="347"/>
    </row>
    <row r="2" spans="1:2" ht="30.75" customHeight="1">
      <c r="A2" s="170" t="s">
        <v>163</v>
      </c>
      <c r="B2" s="171" t="s">
        <v>120</v>
      </c>
    </row>
    <row r="3" spans="1:2" ht="153">
      <c r="A3" s="195" t="s">
        <v>164</v>
      </c>
      <c r="B3" s="172" t="s">
        <v>165</v>
      </c>
    </row>
    <row r="4" spans="1:2" ht="140.25">
      <c r="A4" s="346" t="s">
        <v>166</v>
      </c>
      <c r="B4" s="172" t="s">
        <v>167</v>
      </c>
    </row>
    <row r="5" spans="1:2" ht="114.75">
      <c r="A5" s="346"/>
      <c r="B5" s="172" t="s">
        <v>168</v>
      </c>
    </row>
    <row r="6" spans="1:2" ht="48" customHeight="1">
      <c r="A6" s="346"/>
      <c r="B6" s="172" t="s">
        <v>169</v>
      </c>
    </row>
    <row r="7" spans="1:2" ht="82.5" customHeight="1">
      <c r="A7" s="346"/>
      <c r="B7" s="172" t="s">
        <v>170</v>
      </c>
    </row>
    <row r="8" spans="1:2" ht="33.75" customHeight="1">
      <c r="A8" s="346"/>
      <c r="B8" s="172" t="s">
        <v>171</v>
      </c>
    </row>
    <row r="9" spans="1:2" ht="409.5">
      <c r="A9" s="346"/>
      <c r="B9" s="172" t="s">
        <v>172</v>
      </c>
    </row>
    <row r="10" spans="1:2" ht="47.25" customHeight="1">
      <c r="A10" s="346"/>
      <c r="B10" s="172" t="s">
        <v>173</v>
      </c>
    </row>
    <row r="11" spans="1:2" ht="45" customHeight="1">
      <c r="A11" s="346"/>
      <c r="B11" s="172" t="s">
        <v>174</v>
      </c>
    </row>
    <row r="12" spans="1:2" ht="41.25" customHeight="1">
      <c r="A12" s="346"/>
      <c r="B12" s="172" t="s">
        <v>175</v>
      </c>
    </row>
    <row r="13" spans="1:2" ht="270.75" customHeight="1">
      <c r="A13" s="346" t="s">
        <v>176</v>
      </c>
      <c r="B13" s="173" t="s">
        <v>177</v>
      </c>
    </row>
    <row r="14" spans="1:2" ht="242.25">
      <c r="A14" s="346"/>
      <c r="B14" s="173" t="s">
        <v>178</v>
      </c>
    </row>
    <row r="15" spans="1:2" ht="355.5" customHeight="1">
      <c r="A15" s="346"/>
      <c r="B15" s="173" t="s">
        <v>179</v>
      </c>
    </row>
    <row r="16" spans="1:2" ht="53.25" customHeight="1">
      <c r="A16" s="195" t="s">
        <v>180</v>
      </c>
      <c r="B16" s="172" t="s">
        <v>181</v>
      </c>
    </row>
    <row r="18" spans="1:2" ht="16.5" thickBot="1">
      <c r="A18" s="347" t="s">
        <v>182</v>
      </c>
      <c r="B18" s="347"/>
    </row>
    <row r="19" spans="1:2" ht="17.25" thickTop="1" thickBot="1">
      <c r="A19" s="4" t="s">
        <v>163</v>
      </c>
      <c r="B19" s="5" t="s">
        <v>120</v>
      </c>
    </row>
    <row r="20" spans="1:2" ht="46.35" customHeight="1" thickTop="1">
      <c r="A20" s="354" t="s">
        <v>183</v>
      </c>
      <c r="B20" s="162" t="s">
        <v>184</v>
      </c>
    </row>
    <row r="21" spans="1:2" ht="33" customHeight="1">
      <c r="A21" s="355"/>
      <c r="B21" s="163" t="s">
        <v>185</v>
      </c>
    </row>
    <row r="22" spans="1:2" ht="57.75" customHeight="1">
      <c r="A22" s="355"/>
      <c r="B22" s="164" t="s">
        <v>186</v>
      </c>
    </row>
    <row r="23" spans="1:2" ht="33.75" customHeight="1">
      <c r="A23" s="355"/>
      <c r="B23" s="164" t="s">
        <v>187</v>
      </c>
    </row>
    <row r="24" spans="1:2" ht="59.25" customHeight="1">
      <c r="A24" s="355"/>
      <c r="B24" s="164" t="s">
        <v>188</v>
      </c>
    </row>
    <row r="25" spans="1:2" ht="26.25" customHeight="1">
      <c r="A25" s="355" t="s">
        <v>189</v>
      </c>
      <c r="B25" s="164" t="s">
        <v>190</v>
      </c>
    </row>
    <row r="26" spans="1:2" ht="20.25" customHeight="1">
      <c r="A26" s="355"/>
      <c r="B26" s="164" t="s">
        <v>191</v>
      </c>
    </row>
    <row r="27" spans="1:2" ht="25.5" customHeight="1">
      <c r="A27" s="355"/>
      <c r="B27" s="164" t="s">
        <v>192</v>
      </c>
    </row>
    <row r="28" spans="1:2" ht="59.25" customHeight="1">
      <c r="A28" s="355"/>
      <c r="B28" s="164" t="s">
        <v>193</v>
      </c>
    </row>
    <row r="29" spans="1:2" ht="68.25" customHeight="1">
      <c r="A29" s="355"/>
      <c r="B29" s="164" t="s">
        <v>194</v>
      </c>
    </row>
    <row r="30" spans="1:2" ht="59.25" customHeight="1">
      <c r="A30" s="355"/>
      <c r="B30" s="164" t="s">
        <v>195</v>
      </c>
    </row>
    <row r="31" spans="1:2" ht="43.5" customHeight="1">
      <c r="A31" s="355"/>
      <c r="B31" s="164" t="s">
        <v>196</v>
      </c>
    </row>
    <row r="32" spans="1:2" ht="30" customHeight="1">
      <c r="A32" s="355"/>
      <c r="B32" s="164" t="s">
        <v>197</v>
      </c>
    </row>
    <row r="33" spans="1:2" ht="32.25" customHeight="1">
      <c r="A33" s="355"/>
      <c r="B33" s="164" t="s">
        <v>198</v>
      </c>
    </row>
    <row r="34" spans="1:2" ht="175.5" customHeight="1">
      <c r="A34" s="355" t="s">
        <v>199</v>
      </c>
      <c r="B34" s="165" t="s">
        <v>200</v>
      </c>
    </row>
    <row r="35" spans="1:2" ht="59.25" customHeight="1">
      <c r="A35" s="355"/>
      <c r="B35" s="164" t="s">
        <v>201</v>
      </c>
    </row>
    <row r="36" spans="1:2" ht="38.25" customHeight="1">
      <c r="A36" s="196" t="s">
        <v>202</v>
      </c>
      <c r="B36" s="169" t="s">
        <v>203</v>
      </c>
    </row>
    <row r="37" spans="1:2" ht="38.25" customHeight="1" thickBot="1">
      <c r="A37" s="166" t="s">
        <v>204</v>
      </c>
      <c r="B37" s="167" t="s">
        <v>205</v>
      </c>
    </row>
    <row r="38" spans="1:2" ht="13.5" thickTop="1"/>
    <row r="41" spans="1:2" ht="13.5" thickBot="1"/>
    <row r="42" spans="1:2" ht="27.75" customHeight="1" thickTop="1" thickBot="1">
      <c r="A42" s="352" t="s">
        <v>206</v>
      </c>
      <c r="B42" s="353"/>
    </row>
    <row r="43" spans="1:2" ht="30.75" customHeight="1" thickTop="1">
      <c r="A43" s="348" t="s">
        <v>207</v>
      </c>
      <c r="B43" s="349"/>
    </row>
    <row r="44" spans="1:2" ht="27.75" customHeight="1">
      <c r="A44" s="348" t="s">
        <v>208</v>
      </c>
      <c r="B44" s="349"/>
    </row>
    <row r="45" spans="1:2" ht="27.75" customHeight="1">
      <c r="A45" s="348" t="s">
        <v>209</v>
      </c>
      <c r="B45" s="349"/>
    </row>
    <row r="46" spans="1:2" ht="27.75" customHeight="1" thickBot="1">
      <c r="A46" s="350" t="s">
        <v>210</v>
      </c>
      <c r="B46" s="351"/>
    </row>
    <row r="47" spans="1:2" ht="13.5" thickTop="1"/>
    <row r="49" spans="1:11" ht="18">
      <c r="A49" s="338"/>
      <c r="B49" s="339"/>
      <c r="C49" s="339"/>
      <c r="D49" s="339"/>
      <c r="E49" s="339"/>
      <c r="F49" s="339"/>
      <c r="G49" s="339"/>
      <c r="H49" s="339"/>
      <c r="I49" s="339"/>
      <c r="J49" s="339"/>
      <c r="K49" s="339"/>
    </row>
    <row r="50" spans="1:11" ht="18">
      <c r="A50" s="338"/>
      <c r="B50" s="122"/>
      <c r="C50" s="122"/>
      <c r="D50" s="122"/>
      <c r="E50" s="122"/>
      <c r="F50" s="122"/>
      <c r="G50" s="122"/>
      <c r="H50" s="122"/>
      <c r="I50" s="122"/>
      <c r="J50" s="122"/>
      <c r="K50" s="122"/>
    </row>
    <row r="51" spans="1:11" ht="18.75">
      <c r="A51" s="338"/>
      <c r="B51" s="122"/>
      <c r="C51" s="126"/>
      <c r="D51" s="126"/>
      <c r="E51" s="126"/>
      <c r="F51" s="126"/>
      <c r="G51" s="125"/>
      <c r="H51" s="125"/>
      <c r="I51" s="125"/>
      <c r="J51" s="126"/>
      <c r="K51" s="122"/>
    </row>
    <row r="52" spans="1:11" ht="18">
      <c r="A52" s="338"/>
      <c r="B52" s="78"/>
      <c r="C52" s="107"/>
      <c r="D52" s="126"/>
      <c r="E52" s="107"/>
      <c r="F52" s="126"/>
      <c r="G52" s="107"/>
      <c r="H52" s="126"/>
      <c r="I52" s="107"/>
      <c r="J52" s="126"/>
      <c r="K52" s="89"/>
    </row>
    <row r="53" spans="1:11" ht="18.75">
      <c r="A53" s="338"/>
      <c r="B53" s="115"/>
      <c r="C53" s="89"/>
      <c r="D53" s="89"/>
      <c r="E53" s="115"/>
      <c r="F53" s="89"/>
      <c r="G53" s="78"/>
      <c r="H53" s="114"/>
      <c r="I53" s="114"/>
      <c r="J53" s="89"/>
      <c r="K53" s="89"/>
    </row>
    <row r="54" spans="1:11" ht="18.75">
      <c r="A54" s="338"/>
      <c r="B54" s="115"/>
      <c r="C54" s="89"/>
      <c r="D54" s="89"/>
      <c r="E54" s="115"/>
      <c r="F54" s="89"/>
      <c r="G54" s="78"/>
      <c r="H54" s="114"/>
      <c r="I54" s="114"/>
      <c r="J54" s="89"/>
      <c r="K54" s="89"/>
    </row>
    <row r="55" spans="1:11" ht="18">
      <c r="A55" s="338"/>
      <c r="B55" s="89"/>
      <c r="C55" s="89"/>
      <c r="D55" s="89"/>
      <c r="E55" s="89"/>
      <c r="F55" s="89"/>
      <c r="G55" s="89"/>
      <c r="H55" s="89"/>
      <c r="I55" s="89"/>
      <c r="J55" s="89"/>
      <c r="K55" s="89"/>
    </row>
    <row r="56" spans="1:11" ht="18">
      <c r="A56" s="340"/>
      <c r="B56" s="341"/>
      <c r="C56" s="341"/>
      <c r="D56" s="339"/>
      <c r="E56" s="339"/>
      <c r="F56" s="339"/>
      <c r="G56" s="339"/>
      <c r="H56" s="339"/>
      <c r="I56" s="339"/>
      <c r="J56" s="339"/>
      <c r="K56" s="339"/>
    </row>
    <row r="57" spans="1:11" ht="18">
      <c r="A57" s="340"/>
      <c r="B57" s="341"/>
      <c r="C57" s="341"/>
      <c r="D57" s="342"/>
      <c r="E57" s="342"/>
      <c r="F57" s="342"/>
      <c r="G57" s="342"/>
      <c r="H57" s="342"/>
      <c r="I57" s="342"/>
      <c r="J57" s="342"/>
      <c r="K57" s="342"/>
    </row>
    <row r="58" spans="1:11" ht="18">
      <c r="A58" s="340"/>
      <c r="B58" s="104"/>
      <c r="C58" s="104"/>
      <c r="D58" s="342"/>
      <c r="E58" s="342"/>
      <c r="F58" s="342"/>
      <c r="G58" s="342"/>
      <c r="H58" s="342"/>
      <c r="I58" s="342"/>
      <c r="J58" s="342"/>
      <c r="K58" s="342"/>
    </row>
    <row r="59" spans="1:11" ht="18">
      <c r="A59" s="340"/>
      <c r="B59" s="343"/>
      <c r="C59" s="343"/>
      <c r="D59" s="342"/>
      <c r="E59" s="342"/>
      <c r="F59" s="342"/>
      <c r="G59" s="342"/>
      <c r="H59" s="342"/>
      <c r="I59" s="342"/>
      <c r="J59" s="342"/>
      <c r="K59" s="342"/>
    </row>
    <row r="60" spans="1:11" ht="18">
      <c r="A60" s="340"/>
      <c r="B60" s="341"/>
      <c r="C60" s="341"/>
      <c r="D60" s="344"/>
      <c r="E60" s="344"/>
      <c r="F60" s="344"/>
      <c r="G60" s="344"/>
      <c r="H60" s="344"/>
      <c r="I60" s="344"/>
      <c r="J60" s="344"/>
      <c r="K60" s="344"/>
    </row>
    <row r="61" spans="1:11" ht="18">
      <c r="A61" s="340"/>
      <c r="B61" s="341"/>
      <c r="C61" s="341"/>
      <c r="D61" s="342"/>
      <c r="E61" s="342"/>
      <c r="F61" s="342"/>
      <c r="G61" s="342"/>
      <c r="H61" s="342"/>
      <c r="I61" s="342"/>
      <c r="J61" s="342"/>
      <c r="K61" s="342"/>
    </row>
    <row r="62" spans="1:11" ht="18">
      <c r="A62" s="338"/>
      <c r="B62" s="337"/>
      <c r="C62" s="337"/>
      <c r="D62" s="337"/>
      <c r="E62" s="337"/>
      <c r="F62" s="337"/>
      <c r="G62" s="337"/>
      <c r="H62" s="337"/>
      <c r="I62" s="337"/>
      <c r="J62" s="337"/>
      <c r="K62" s="337"/>
    </row>
    <row r="63" spans="1:11" ht="18">
      <c r="A63" s="338"/>
      <c r="B63" s="96"/>
      <c r="C63" s="96"/>
      <c r="D63" s="96"/>
      <c r="E63" s="96"/>
      <c r="F63" s="96"/>
      <c r="G63" s="96"/>
      <c r="H63" s="96"/>
      <c r="I63" s="96"/>
      <c r="J63" s="96"/>
      <c r="K63" s="96"/>
    </row>
    <row r="64" spans="1:11" ht="18">
      <c r="A64" s="338"/>
      <c r="B64" s="93"/>
      <c r="C64" s="160"/>
      <c r="D64" s="96"/>
      <c r="E64" s="100"/>
      <c r="F64" s="159"/>
      <c r="G64" s="96"/>
      <c r="H64" s="100"/>
      <c r="I64" s="96"/>
      <c r="J64" s="96"/>
      <c r="K64" s="96"/>
    </row>
    <row r="65" spans="1:11" ht="18">
      <c r="A65" s="338"/>
      <c r="B65" s="345"/>
      <c r="C65" s="345"/>
      <c r="D65" s="345"/>
      <c r="E65" s="345"/>
      <c r="F65" s="345"/>
      <c r="G65" s="345"/>
      <c r="H65" s="345"/>
      <c r="I65" s="345"/>
      <c r="J65" s="345"/>
      <c r="K65" s="345"/>
    </row>
    <row r="66" spans="1:11" ht="18">
      <c r="A66" s="338"/>
      <c r="B66" s="339"/>
      <c r="C66" s="339"/>
      <c r="D66" s="339"/>
      <c r="E66" s="339"/>
      <c r="F66" s="339"/>
      <c r="G66" s="339"/>
      <c r="H66" s="339"/>
      <c r="I66" s="339"/>
      <c r="J66" s="339"/>
      <c r="K66" s="339"/>
    </row>
    <row r="67" spans="1:11" ht="18">
      <c r="A67" s="338"/>
      <c r="B67" s="104"/>
      <c r="C67" s="104"/>
      <c r="D67" s="104"/>
      <c r="E67" s="104"/>
      <c r="F67" s="104"/>
      <c r="G67" s="104"/>
      <c r="H67" s="104"/>
      <c r="I67" s="104"/>
      <c r="J67" s="104"/>
      <c r="K67" s="104"/>
    </row>
    <row r="68" spans="1:11" ht="18.75">
      <c r="A68" s="338"/>
      <c r="B68" s="115"/>
      <c r="C68" s="126"/>
      <c r="D68" s="126"/>
      <c r="E68" s="126"/>
      <c r="F68" s="126"/>
      <c r="G68" s="125"/>
      <c r="H68" s="125"/>
      <c r="I68" s="125"/>
      <c r="J68" s="126"/>
      <c r="K68" s="89"/>
    </row>
    <row r="69" spans="1:11" ht="18.75">
      <c r="A69" s="338"/>
      <c r="B69" s="115"/>
      <c r="C69" s="89"/>
      <c r="D69" s="89"/>
      <c r="E69" s="115"/>
      <c r="F69" s="89"/>
      <c r="G69" s="161"/>
      <c r="H69" s="161"/>
      <c r="I69" s="78"/>
      <c r="J69" s="89"/>
      <c r="K69" s="89"/>
    </row>
    <row r="70" spans="1:11" ht="18.75">
      <c r="A70" s="338"/>
      <c r="B70" s="115"/>
      <c r="C70" s="107"/>
      <c r="D70" s="89"/>
      <c r="E70" s="89"/>
      <c r="F70" s="115"/>
      <c r="G70" s="89"/>
      <c r="H70" s="114"/>
      <c r="I70" s="114"/>
      <c r="J70" s="89"/>
      <c r="K70" s="89"/>
    </row>
    <row r="71" spans="1:11" ht="18">
      <c r="A71" s="197"/>
      <c r="B71" s="337"/>
      <c r="C71" s="337"/>
      <c r="D71" s="337"/>
      <c r="E71" s="337"/>
      <c r="F71" s="337"/>
      <c r="G71" s="337"/>
      <c r="H71" s="337"/>
      <c r="I71" s="337"/>
      <c r="J71" s="337"/>
      <c r="K71" s="337"/>
    </row>
    <row r="72" spans="1:11" ht="18">
      <c r="A72" s="197"/>
      <c r="B72" s="337"/>
      <c r="C72" s="337"/>
      <c r="D72" s="337"/>
      <c r="E72" s="337"/>
      <c r="F72" s="337"/>
      <c r="G72" s="337"/>
      <c r="H72" s="337"/>
      <c r="I72" s="337"/>
      <c r="J72" s="337"/>
      <c r="K72" s="337"/>
    </row>
    <row r="73" spans="1:11" ht="18">
      <c r="A73" s="197"/>
      <c r="B73" s="337"/>
      <c r="C73" s="337"/>
      <c r="D73" s="337"/>
      <c r="E73" s="337"/>
      <c r="F73" s="337"/>
      <c r="G73" s="337"/>
      <c r="H73" s="337"/>
      <c r="I73" s="337"/>
      <c r="J73" s="337"/>
      <c r="K73" s="337"/>
    </row>
    <row r="74" spans="1:11" ht="18">
      <c r="A74" s="197"/>
      <c r="B74" s="337"/>
      <c r="C74" s="337"/>
      <c r="D74" s="337"/>
      <c r="E74" s="337"/>
      <c r="F74" s="337"/>
      <c r="G74" s="337"/>
      <c r="H74" s="337"/>
      <c r="I74" s="337"/>
      <c r="J74" s="337"/>
      <c r="K74" s="337"/>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1"/>
  <sheetViews>
    <sheetView workbookViewId="0">
      <selection activeCell="B3" sqref="B3"/>
    </sheetView>
  </sheetViews>
  <sheetFormatPr baseColWidth="10" defaultColWidth="10.7109375" defaultRowHeight="12.75"/>
  <sheetData>
    <row r="2" spans="1:20">
      <c r="A2" s="3" t="s">
        <v>29</v>
      </c>
      <c r="B2" s="3" t="s">
        <v>32</v>
      </c>
      <c r="C2" s="3"/>
    </row>
    <row r="3" spans="1:20">
      <c r="A3" t="s">
        <v>211</v>
      </c>
      <c r="B3" s="29" t="s">
        <v>212</v>
      </c>
      <c r="C3" s="29"/>
    </row>
    <row r="4" spans="1:20">
      <c r="A4" t="s">
        <v>64</v>
      </c>
      <c r="B4" s="29" t="s">
        <v>61</v>
      </c>
      <c r="C4" s="29"/>
    </row>
    <row r="5" spans="1:20">
      <c r="A5" s="29" t="s">
        <v>213</v>
      </c>
      <c r="B5" s="29" t="s">
        <v>214</v>
      </c>
      <c r="C5" s="29"/>
    </row>
    <row r="6" spans="1:20">
      <c r="B6" s="29" t="s">
        <v>215</v>
      </c>
    </row>
    <row r="8" spans="1:20" ht="13.5" thickBot="1"/>
    <row r="9" spans="1:20" s="6" customFormat="1" ht="120">
      <c r="A9" s="6" t="s">
        <v>216</v>
      </c>
      <c r="B9" s="6" t="s">
        <v>217</v>
      </c>
      <c r="C9" s="202"/>
      <c r="D9" s="6" t="s">
        <v>218</v>
      </c>
      <c r="E9" s="6" t="s">
        <v>219</v>
      </c>
      <c r="F9" s="6" t="s">
        <v>220</v>
      </c>
      <c r="G9" s="6" t="s">
        <v>221</v>
      </c>
      <c r="H9" s="6" t="s">
        <v>222</v>
      </c>
      <c r="I9" s="6" t="s">
        <v>223</v>
      </c>
      <c r="J9" s="6" t="s">
        <v>224</v>
      </c>
      <c r="K9" s="6" t="s">
        <v>225</v>
      </c>
      <c r="L9" s="6" t="s">
        <v>226</v>
      </c>
      <c r="M9" s="6" t="s">
        <v>227</v>
      </c>
      <c r="N9" s="6" t="s">
        <v>228</v>
      </c>
      <c r="O9" s="6" t="s">
        <v>229</v>
      </c>
      <c r="P9" s="6" t="s">
        <v>230</v>
      </c>
      <c r="Q9" s="6" t="s">
        <v>231</v>
      </c>
      <c r="R9" s="6" t="s">
        <v>232</v>
      </c>
      <c r="S9" s="6" t="s">
        <v>233</v>
      </c>
      <c r="T9" s="6" t="s">
        <v>234</v>
      </c>
    </row>
    <row r="10" spans="1:20" ht="127.5">
      <c r="A10" s="7" t="s">
        <v>235</v>
      </c>
      <c r="B10" s="10" t="s">
        <v>222</v>
      </c>
      <c r="C10" s="8"/>
      <c r="D10" s="9" t="s">
        <v>236</v>
      </c>
      <c r="E10" s="10" t="s">
        <v>237</v>
      </c>
      <c r="F10" s="10" t="s">
        <v>238</v>
      </c>
      <c r="G10" s="10"/>
      <c r="H10" s="10" t="s">
        <v>239</v>
      </c>
      <c r="I10" s="8" t="s">
        <v>240</v>
      </c>
      <c r="J10" s="8" t="s">
        <v>241</v>
      </c>
      <c r="K10" s="10" t="s">
        <v>242</v>
      </c>
      <c r="L10" s="10" t="s">
        <v>243</v>
      </c>
      <c r="M10" s="10" t="s">
        <v>244</v>
      </c>
      <c r="N10" s="8" t="s">
        <v>245</v>
      </c>
      <c r="O10" s="8" t="s">
        <v>246</v>
      </c>
      <c r="P10" s="8" t="s">
        <v>247</v>
      </c>
      <c r="Q10" s="8" t="s">
        <v>231</v>
      </c>
      <c r="R10" s="8" t="s">
        <v>232</v>
      </c>
      <c r="S10" s="11" t="s">
        <v>233</v>
      </c>
      <c r="T10" s="11" t="s">
        <v>248</v>
      </c>
    </row>
    <row r="11" spans="1:20" ht="120">
      <c r="A11" s="7" t="s">
        <v>249</v>
      </c>
      <c r="B11" s="8" t="s">
        <v>250</v>
      </c>
      <c r="C11" s="8"/>
      <c r="D11" s="9" t="s">
        <v>251</v>
      </c>
      <c r="E11" s="10" t="s">
        <v>252</v>
      </c>
      <c r="F11" s="10" t="s">
        <v>253</v>
      </c>
      <c r="G11" s="10"/>
      <c r="H11" s="10" t="s">
        <v>254</v>
      </c>
      <c r="I11" s="8" t="s">
        <v>255</v>
      </c>
      <c r="J11" s="8" t="s">
        <v>256</v>
      </c>
      <c r="K11" s="10" t="s">
        <v>257</v>
      </c>
      <c r="L11" s="10" t="s">
        <v>258</v>
      </c>
      <c r="M11" s="10" t="s">
        <v>259</v>
      </c>
      <c r="N11" s="8" t="s">
        <v>260</v>
      </c>
      <c r="O11" s="8" t="s">
        <v>261</v>
      </c>
      <c r="P11" s="8" t="s">
        <v>262</v>
      </c>
      <c r="Q11" s="12"/>
      <c r="R11" s="8"/>
      <c r="S11" s="13"/>
      <c r="T11" s="13"/>
    </row>
    <row r="12" spans="1:20" ht="105">
      <c r="A12" s="7" t="s">
        <v>263</v>
      </c>
      <c r="B12" s="8" t="s">
        <v>219</v>
      </c>
      <c r="C12" s="8"/>
      <c r="D12" s="9" t="s">
        <v>264</v>
      </c>
      <c r="E12" s="10" t="s">
        <v>265</v>
      </c>
      <c r="F12" s="10" t="s">
        <v>266</v>
      </c>
      <c r="G12" s="10"/>
      <c r="H12" s="12"/>
      <c r="I12" s="8" t="s">
        <v>267</v>
      </c>
      <c r="J12" s="8" t="s">
        <v>268</v>
      </c>
      <c r="K12" s="14"/>
      <c r="L12" s="12"/>
      <c r="M12" s="12"/>
      <c r="N12" s="12"/>
      <c r="O12" s="8" t="s">
        <v>269</v>
      </c>
      <c r="P12" s="8" t="s">
        <v>270</v>
      </c>
      <c r="Q12" s="12"/>
      <c r="R12" s="8"/>
      <c r="S12" s="13"/>
      <c r="T12" s="13"/>
    </row>
    <row r="13" spans="1:20" ht="63.75">
      <c r="A13" s="7" t="s">
        <v>271</v>
      </c>
      <c r="B13" s="8" t="s">
        <v>226</v>
      </c>
      <c r="C13" s="8"/>
      <c r="D13" s="9" t="s">
        <v>272</v>
      </c>
      <c r="E13" s="10"/>
      <c r="F13" s="10"/>
      <c r="G13" s="10"/>
      <c r="H13" s="12"/>
      <c r="I13" s="8"/>
      <c r="J13" s="8" t="s">
        <v>273</v>
      </c>
      <c r="K13" s="14"/>
      <c r="L13" s="12"/>
      <c r="M13" s="12"/>
      <c r="N13" s="12"/>
      <c r="O13" s="8"/>
      <c r="P13" s="8" t="s">
        <v>274</v>
      </c>
      <c r="Q13" s="12"/>
      <c r="R13" s="9"/>
      <c r="S13" s="13"/>
      <c r="T13" s="13"/>
    </row>
    <row r="14" spans="1:20" ht="51">
      <c r="A14" s="7" t="s">
        <v>275</v>
      </c>
      <c r="B14" s="8" t="s">
        <v>224</v>
      </c>
      <c r="C14" s="10"/>
      <c r="D14" s="9"/>
      <c r="E14" s="12"/>
      <c r="F14" s="12"/>
      <c r="G14" s="12"/>
      <c r="H14" s="12"/>
      <c r="I14" s="12"/>
      <c r="J14" s="10" t="s">
        <v>276</v>
      </c>
      <c r="K14" s="12"/>
      <c r="L14" s="12"/>
      <c r="M14" s="12"/>
      <c r="N14" s="12"/>
      <c r="O14" s="12"/>
      <c r="P14" s="12"/>
      <c r="Q14" s="12"/>
      <c r="R14" s="9"/>
      <c r="S14" s="13"/>
      <c r="T14" s="13"/>
    </row>
    <row r="15" spans="1:20" ht="51">
      <c r="A15" s="7" t="s">
        <v>277</v>
      </c>
      <c r="B15" s="8" t="s">
        <v>227</v>
      </c>
      <c r="C15" s="8"/>
      <c r="D15" s="12"/>
      <c r="E15" s="12"/>
      <c r="F15" s="12"/>
      <c r="G15" s="12"/>
      <c r="H15" s="12"/>
      <c r="I15" s="12"/>
      <c r="J15" s="12"/>
      <c r="K15" s="12"/>
      <c r="L15" s="12"/>
      <c r="M15" s="12"/>
      <c r="N15" s="12"/>
      <c r="O15" s="12"/>
      <c r="P15" s="12"/>
      <c r="Q15" s="12"/>
      <c r="R15" s="9"/>
      <c r="S15" s="13"/>
      <c r="T15" s="13"/>
    </row>
    <row r="16" spans="1:20" ht="63.75">
      <c r="A16" s="7" t="s">
        <v>278</v>
      </c>
      <c r="B16" s="8" t="s">
        <v>229</v>
      </c>
      <c r="C16" s="8"/>
      <c r="D16" s="12"/>
      <c r="E16" s="12"/>
      <c r="F16" s="12"/>
      <c r="G16" s="12"/>
      <c r="H16" s="12"/>
      <c r="I16" s="12"/>
      <c r="J16" s="12"/>
      <c r="K16" s="12"/>
      <c r="L16" s="12"/>
      <c r="M16" s="12"/>
      <c r="N16" s="12"/>
      <c r="O16" s="12"/>
      <c r="P16" s="12"/>
      <c r="Q16" s="12"/>
      <c r="R16" s="12"/>
      <c r="S16" s="13"/>
      <c r="T16" s="13"/>
    </row>
    <row r="17" spans="1:20" ht="89.25">
      <c r="A17" s="7" t="s">
        <v>279</v>
      </c>
      <c r="B17" s="8" t="s">
        <v>228</v>
      </c>
      <c r="C17" s="8"/>
      <c r="D17" s="12"/>
      <c r="E17" s="12"/>
      <c r="F17" s="12"/>
      <c r="G17" s="12"/>
      <c r="H17" s="12"/>
      <c r="I17" s="12"/>
      <c r="J17" s="12"/>
      <c r="K17" s="12"/>
      <c r="L17" s="12"/>
      <c r="M17" s="12"/>
      <c r="N17" s="12"/>
      <c r="O17" s="12"/>
      <c r="P17" s="12"/>
      <c r="Q17" s="12"/>
      <c r="R17" s="12"/>
      <c r="S17" s="13"/>
      <c r="T17" s="13"/>
    </row>
    <row r="18" spans="1:20" ht="76.5">
      <c r="A18" s="7" t="s">
        <v>280</v>
      </c>
      <c r="B18" s="8" t="s">
        <v>223</v>
      </c>
      <c r="C18" s="8"/>
      <c r="D18" s="12"/>
      <c r="E18" s="12"/>
      <c r="F18" s="12"/>
      <c r="G18" s="12"/>
      <c r="H18" s="12"/>
      <c r="I18" s="12"/>
      <c r="J18" s="12"/>
      <c r="K18" s="12"/>
      <c r="L18" s="12"/>
      <c r="M18" s="12"/>
      <c r="N18" s="12"/>
      <c r="O18" s="12"/>
      <c r="P18" s="12"/>
      <c r="Q18" s="12"/>
      <c r="R18" s="12"/>
      <c r="S18" s="13"/>
      <c r="T18" s="13"/>
    </row>
    <row r="19" spans="1:20" ht="63.75">
      <c r="A19" s="7" t="s">
        <v>281</v>
      </c>
      <c r="B19" s="8" t="s">
        <v>218</v>
      </c>
      <c r="C19" s="8"/>
      <c r="D19" s="12"/>
      <c r="E19" s="12"/>
      <c r="F19" s="12"/>
      <c r="G19" s="12"/>
      <c r="H19" s="12"/>
      <c r="I19" s="12"/>
      <c r="J19" s="12"/>
      <c r="K19" s="12"/>
      <c r="L19" s="12"/>
      <c r="M19" s="12"/>
      <c r="N19" s="12"/>
      <c r="O19" s="12"/>
      <c r="P19" s="12"/>
      <c r="Q19" s="12"/>
      <c r="R19" s="12"/>
      <c r="S19" s="13"/>
      <c r="T19" s="13"/>
    </row>
    <row r="20" spans="1:20" ht="51">
      <c r="A20" s="7" t="s">
        <v>4</v>
      </c>
      <c r="B20" s="8" t="s">
        <v>225</v>
      </c>
      <c r="C20" s="8"/>
      <c r="D20" s="12"/>
      <c r="E20" s="12"/>
      <c r="F20" s="12"/>
      <c r="G20" s="12"/>
      <c r="H20" s="12"/>
      <c r="I20" s="12"/>
      <c r="J20" s="12"/>
      <c r="K20" s="12"/>
      <c r="L20" s="12"/>
      <c r="M20" s="12"/>
      <c r="N20" s="12"/>
      <c r="O20" s="12"/>
      <c r="P20" s="12"/>
      <c r="Q20" s="12"/>
      <c r="R20" s="12"/>
      <c r="S20" s="13"/>
      <c r="T20" s="13"/>
    </row>
    <row r="21" spans="1:20" ht="89.25">
      <c r="A21" s="7" t="s">
        <v>282</v>
      </c>
      <c r="B21" s="8" t="s">
        <v>230</v>
      </c>
      <c r="C21" s="8"/>
      <c r="D21" s="12"/>
      <c r="E21" s="12"/>
      <c r="F21" s="12"/>
      <c r="G21" s="12"/>
      <c r="H21" s="12"/>
      <c r="I21" s="12"/>
      <c r="J21" s="12"/>
      <c r="K21" s="12"/>
      <c r="L21" s="12"/>
      <c r="M21" s="12"/>
      <c r="N21" s="12"/>
      <c r="O21" s="12"/>
      <c r="P21" s="12"/>
      <c r="Q21" s="12"/>
      <c r="R21" s="12"/>
      <c r="S21" s="13"/>
      <c r="T21" s="13"/>
    </row>
    <row r="22" spans="1:20" ht="63.75">
      <c r="A22" s="7" t="s">
        <v>283</v>
      </c>
      <c r="B22" s="8" t="s">
        <v>221</v>
      </c>
      <c r="C22" s="8"/>
      <c r="D22" s="12"/>
      <c r="E22" s="12"/>
      <c r="F22" s="12"/>
      <c r="G22" s="12"/>
      <c r="H22" s="12"/>
      <c r="I22" s="12"/>
      <c r="J22" s="12"/>
      <c r="K22" s="12"/>
      <c r="L22" s="12"/>
      <c r="M22" s="12"/>
      <c r="N22" s="12"/>
      <c r="O22" s="12"/>
      <c r="P22" s="12"/>
      <c r="Q22" s="12"/>
      <c r="R22" s="12"/>
      <c r="S22" s="13"/>
      <c r="T22" s="13"/>
    </row>
    <row r="23" spans="1:20" ht="63.75">
      <c r="A23" s="7" t="s">
        <v>284</v>
      </c>
      <c r="B23" s="8" t="s">
        <v>220</v>
      </c>
      <c r="C23" s="8"/>
      <c r="D23" s="12"/>
      <c r="E23" s="12"/>
      <c r="F23" s="12"/>
      <c r="G23" s="12"/>
      <c r="H23" s="12"/>
      <c r="I23" s="12"/>
      <c r="J23" s="12"/>
      <c r="K23" s="12"/>
      <c r="L23" s="12"/>
      <c r="M23" s="12"/>
      <c r="N23" s="12"/>
      <c r="O23" s="12"/>
      <c r="P23" s="12"/>
      <c r="Q23" s="12"/>
      <c r="R23" s="12"/>
      <c r="S23" s="13"/>
      <c r="T23" s="13"/>
    </row>
    <row r="24" spans="1:20" ht="38.25">
      <c r="A24" s="7" t="s">
        <v>285</v>
      </c>
      <c r="B24" s="8" t="s">
        <v>231</v>
      </c>
      <c r="C24" s="8"/>
      <c r="D24" s="12"/>
      <c r="E24" s="12"/>
      <c r="F24" s="12"/>
      <c r="G24" s="12"/>
      <c r="H24" s="12"/>
      <c r="I24" s="12"/>
      <c r="J24" s="12"/>
      <c r="K24" s="12"/>
      <c r="L24" s="12"/>
      <c r="M24" s="12"/>
      <c r="N24" s="12"/>
      <c r="O24" s="12"/>
      <c r="P24" s="12"/>
      <c r="Q24" s="12"/>
      <c r="R24" s="12"/>
      <c r="S24" s="13"/>
      <c r="T24" s="13"/>
    </row>
    <row r="25" spans="1:20" ht="39" thickBot="1">
      <c r="A25" s="15" t="s">
        <v>286</v>
      </c>
      <c r="B25" s="16" t="s">
        <v>287</v>
      </c>
      <c r="C25" s="16"/>
      <c r="D25" s="17"/>
      <c r="E25" s="17"/>
      <c r="F25" s="17"/>
      <c r="G25" s="17"/>
      <c r="H25" s="17"/>
      <c r="I25" s="17"/>
      <c r="J25" s="17"/>
      <c r="K25" s="17"/>
      <c r="L25" s="17"/>
      <c r="M25" s="17"/>
      <c r="N25" s="17"/>
      <c r="O25" s="17"/>
      <c r="P25" s="17"/>
      <c r="Q25" s="17"/>
      <c r="R25" s="17"/>
      <c r="S25" s="18"/>
      <c r="T25" s="18"/>
    </row>
    <row r="26" spans="1:20" ht="39" thickBot="1">
      <c r="A26" s="15" t="s">
        <v>288</v>
      </c>
      <c r="B26" s="16" t="s">
        <v>232</v>
      </c>
      <c r="C26" s="16"/>
      <c r="D26" s="17"/>
      <c r="E26" s="17"/>
      <c r="F26" s="17"/>
      <c r="G26" s="17"/>
      <c r="H26" s="17"/>
      <c r="I26" s="17"/>
      <c r="J26" s="17"/>
      <c r="K26" s="17"/>
      <c r="L26" s="17"/>
      <c r="M26" s="17"/>
      <c r="N26" s="17"/>
      <c r="O26" s="17"/>
      <c r="P26" s="17"/>
      <c r="Q26" s="17"/>
      <c r="R26" s="17"/>
      <c r="S26" s="18"/>
      <c r="T26" s="18"/>
    </row>
    <row r="28" spans="1:20" ht="15">
      <c r="A28" s="199"/>
      <c r="B28" s="200"/>
      <c r="C28" s="200"/>
      <c r="D28" s="201" t="s">
        <v>289</v>
      </c>
    </row>
    <row r="29" spans="1:20" ht="15">
      <c r="B29" s="200"/>
      <c r="C29" s="200"/>
      <c r="D29" s="201" t="s">
        <v>290</v>
      </c>
    </row>
    <row r="30" spans="1:20" ht="15">
      <c r="B30" s="200"/>
      <c r="C30" s="200"/>
      <c r="D30" s="201" t="s">
        <v>62</v>
      </c>
    </row>
    <row r="31" spans="1:20" ht="15">
      <c r="B31" s="200"/>
      <c r="C31" s="200"/>
      <c r="D31" s="201" t="s">
        <v>291</v>
      </c>
    </row>
    <row r="32" spans="1:20" ht="15">
      <c r="B32" s="200"/>
      <c r="C32" s="200"/>
      <c r="D32" s="201" t="s">
        <v>292</v>
      </c>
    </row>
    <row r="33" spans="2:6" ht="15">
      <c r="B33" s="200"/>
      <c r="C33" s="200"/>
      <c r="D33" s="201" t="s">
        <v>293</v>
      </c>
    </row>
    <row r="34" spans="2:6" ht="15">
      <c r="B34" s="200"/>
      <c r="C34" s="200"/>
      <c r="D34" s="201" t="s">
        <v>294</v>
      </c>
    </row>
    <row r="35" spans="2:6">
      <c r="B35" s="200"/>
      <c r="C35" s="200"/>
      <c r="D35" t="str">
        <f>CONCATENATE($A$35," ",B35)</f>
        <v xml:space="preserve"> </v>
      </c>
    </row>
    <row r="36" spans="2:6">
      <c r="B36" s="200"/>
      <c r="C36" s="200"/>
      <c r="D36" t="str">
        <f t="shared" ref="D36:D40" si="0">CONCATENATE($A$35," ",B36)</f>
        <v xml:space="preserve"> </v>
      </c>
    </row>
    <row r="37" spans="2:6">
      <c r="B37" s="200"/>
      <c r="C37" s="200"/>
      <c r="D37" t="str">
        <f t="shared" si="0"/>
        <v xml:space="preserve"> </v>
      </c>
    </row>
    <row r="38" spans="2:6">
      <c r="B38" s="200"/>
      <c r="C38" s="200"/>
      <c r="D38" t="str">
        <f t="shared" si="0"/>
        <v xml:space="preserve"> </v>
      </c>
    </row>
    <row r="39" spans="2:6">
      <c r="B39" s="200"/>
      <c r="C39" s="200"/>
      <c r="D39" t="str">
        <f t="shared" si="0"/>
        <v xml:space="preserve"> </v>
      </c>
    </row>
    <row r="40" spans="2:6">
      <c r="B40" s="200"/>
      <c r="C40" s="200"/>
      <c r="D40" t="str">
        <f t="shared" si="0"/>
        <v xml:space="preserve"> </v>
      </c>
    </row>
    <row r="41" spans="2:6">
      <c r="B41" s="200"/>
      <c r="C41" s="200"/>
      <c r="D41" t="str">
        <f t="shared" ref="D41:D50" si="1">CONCATENATE($A$41," ",B41)</f>
        <v xml:space="preserve"> </v>
      </c>
    </row>
    <row r="42" spans="2:6">
      <c r="B42" s="200"/>
      <c r="C42" s="200"/>
      <c r="D42" t="str">
        <f t="shared" si="1"/>
        <v xml:space="preserve"> </v>
      </c>
    </row>
    <row r="43" spans="2:6">
      <c r="B43" s="200"/>
      <c r="C43" s="200"/>
      <c r="D43" t="str">
        <f t="shared" si="1"/>
        <v xml:space="preserve"> </v>
      </c>
    </row>
    <row r="44" spans="2:6">
      <c r="B44" s="200"/>
      <c r="C44" s="200"/>
      <c r="D44" t="str">
        <f t="shared" si="1"/>
        <v xml:space="preserve"> </v>
      </c>
      <c r="E44" s="200"/>
      <c r="F44" s="200"/>
    </row>
    <row r="45" spans="2:6">
      <c r="B45" s="200"/>
      <c r="C45" s="200"/>
      <c r="D45" t="str">
        <f t="shared" si="1"/>
        <v xml:space="preserve"> </v>
      </c>
      <c r="E45" s="200"/>
      <c r="F45" s="200"/>
    </row>
    <row r="46" spans="2:6">
      <c r="B46" s="200"/>
      <c r="C46" s="200"/>
      <c r="D46" t="str">
        <f t="shared" si="1"/>
        <v xml:space="preserve"> </v>
      </c>
      <c r="E46" s="200"/>
      <c r="F46" s="200"/>
    </row>
    <row r="47" spans="2:6">
      <c r="B47" s="200"/>
      <c r="C47" s="200"/>
      <c r="D47" t="str">
        <f t="shared" si="1"/>
        <v xml:space="preserve"> </v>
      </c>
      <c r="E47" s="200"/>
      <c r="F47" s="200"/>
    </row>
    <row r="48" spans="2:6">
      <c r="B48" s="200"/>
      <c r="C48" s="200"/>
      <c r="D48" t="str">
        <f t="shared" si="1"/>
        <v xml:space="preserve"> </v>
      </c>
      <c r="E48" s="200"/>
      <c r="F48" s="200"/>
    </row>
    <row r="49" spans="2:6">
      <c r="B49" s="200"/>
      <c r="C49" s="200"/>
      <c r="D49" t="str">
        <f t="shared" si="1"/>
        <v xml:space="preserve"> </v>
      </c>
      <c r="E49" s="200"/>
      <c r="F49" s="200"/>
    </row>
    <row r="50" spans="2:6">
      <c r="B50" s="200"/>
      <c r="C50" s="200"/>
      <c r="D50" t="str">
        <f t="shared" si="1"/>
        <v xml:space="preserve"> </v>
      </c>
      <c r="E50" s="200"/>
      <c r="F50" s="200"/>
    </row>
    <row r="51" spans="2:6">
      <c r="B51" s="200"/>
      <c r="C51" s="200"/>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 xsi:nil="true"/>
    <Fecha_x0020_Documento xmlns="09e71aba-2254-4bf9-bde9-fe551177c8ee">2022-03-22T05:00:00+00:00</Fecha_x0020_Documento>
    <Número xmlns="09e71aba-2254-4bf9-bde9-fe551177c8ee">4073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DNPOI-34-4870</_dlc_DocId>
    <_dlc_DocIdUrl xmlns="af7f7f6b-44e7-444a-90a4-d02bbf46acb6">
      <Url>https://colaboracion.dnp.gov.co/CDT/_layouts/15/DocIdRedir.aspx?ID=DNPOI-34-4870</Url>
      <Description>DNPOI-34-4870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6FBC06-8B50-4B5C-91B4-0360B1A4170D}"/>
</file>

<file path=customXml/itemProps2.xml><?xml version="1.0" encoding="utf-8"?>
<ds:datastoreItem xmlns:ds="http://schemas.openxmlformats.org/officeDocument/2006/customXml" ds:itemID="{68DB1DDE-92F9-4DE1-AD6A-5507ECD87919}"/>
</file>

<file path=customXml/itemProps3.xml><?xml version="1.0" encoding="utf-8"?>
<ds:datastoreItem xmlns:ds="http://schemas.openxmlformats.org/officeDocument/2006/customXml" ds:itemID="{05A154F4-C5D7-4A04-A025-8E0E4A8DAE79}"/>
</file>

<file path=customXml/itemProps4.xml><?xml version="1.0" encoding="utf-8"?>
<ds:datastoreItem xmlns:ds="http://schemas.openxmlformats.org/officeDocument/2006/customXml" ds:itemID="{4F36EB55-A642-4D5E-8CCE-7D14047BA0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 Plan acción seguimiento</vt:lpstr>
      <vt:lpstr>Indicadores de Resultado (IR)</vt:lpstr>
      <vt:lpstr>Hoja de vida IR #1</vt:lpstr>
      <vt:lpstr>Instrucciones PAS</vt:lpstr>
      <vt:lpstr>Desplegables</vt:lpstr>
      <vt:lpstr>' Plan acción seguimiento'!Área_de_impresión</vt:lpstr>
      <vt:lpstr>'Hoja de vida IR #1'!Área_de_impresión</vt:lpstr>
      <vt:lpstr>'Indicadores de Resultado (IR)'!Área_de_impresión</vt:lpstr>
      <vt:lpstr>'Instrucciones PAS'!Área_de_impresión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 4073</dc:title>
  <dc:subject/>
  <dc:creator>DNP</dc:creator>
  <cp:keywords/>
  <dc:description/>
  <cp:lastModifiedBy>Lilian Vanesa Ramirez Ardila</cp:lastModifiedBy>
  <cp:revision/>
  <dcterms:created xsi:type="dcterms:W3CDTF">2008-04-24T15:07:06Z</dcterms:created>
  <dcterms:modified xsi:type="dcterms:W3CDTF">2022-03-24T23:12:16Z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3969087e-b2a4-4e43-a699-e06a4624b7b4</vt:lpwstr>
  </property>
  <property fmtid="{D5CDD505-2E9C-101B-9397-08002B2CF9AE}" pid="4" name="Tipo Conpes">
    <vt:lpwstr>7;#CONPES Económicos|7c1a6167-1b5b-496e-b1b4-75ec465787d9</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